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ica.gonzalez\Desktop\1er Trimestre 2026\"/>
    </mc:Choice>
  </mc:AlternateContent>
  <bookViews>
    <workbookView xWindow="0" yWindow="0" windowWidth="13065" windowHeight="3735" tabRatio="885" activeTab="3"/>
  </bookViews>
  <sheets>
    <sheet name="CA" sheetId="4" r:id="rId1"/>
    <sheet name="CTG" sheetId="8" r:id="rId2"/>
    <sheet name="COG" sheetId="6" r:id="rId3"/>
    <sheet name="CFG" sheetId="5" r:id="rId4"/>
  </sheets>
  <definedNames>
    <definedName name="_xlnm._FilterDatabase" localSheetId="3" hidden="1">CFG!$A$3:$G$39</definedName>
    <definedName name="_xlnm._FilterDatabase" localSheetId="2" hidden="1">COG!$A$3:$G$75</definedName>
  </definedNames>
  <calcPr calcId="162913"/>
</workbook>
</file>

<file path=xl/calcChain.xml><?xml version="1.0" encoding="utf-8"?>
<calcChain xmlns="http://schemas.openxmlformats.org/spreadsheetml/2006/main">
  <c r="D30" i="4" l="1"/>
  <c r="G30" i="4" s="1"/>
  <c r="D29" i="4"/>
  <c r="G29" i="4" s="1"/>
  <c r="D28" i="4"/>
  <c r="G28" i="4" s="1"/>
  <c r="D27" i="4"/>
  <c r="G27" i="4" s="1"/>
  <c r="D26" i="4"/>
  <c r="G26" i="4" s="1"/>
  <c r="D25" i="4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D12" i="4"/>
  <c r="G12" i="4" s="1"/>
  <c r="G32" i="4" l="1"/>
  <c r="D32" i="4"/>
  <c r="F33" i="4"/>
  <c r="E33" i="4"/>
  <c r="C33" i="4"/>
  <c r="B33" i="4"/>
  <c r="D31" i="4" l="1"/>
  <c r="G31" i="4" s="1"/>
  <c r="F67" i="4" l="1"/>
  <c r="E67" i="4"/>
  <c r="C67" i="4"/>
  <c r="B67" i="4"/>
  <c r="D65" i="4"/>
  <c r="G65" i="4" s="1"/>
  <c r="D61" i="4"/>
  <c r="G61" i="4" s="1"/>
  <c r="D63" i="4"/>
  <c r="G63" i="4" s="1"/>
  <c r="D59" i="4"/>
  <c r="G59" i="4" s="1"/>
  <c r="D57" i="4"/>
  <c r="G57" i="4" s="1"/>
  <c r="D55" i="4"/>
  <c r="G55" i="4" s="1"/>
  <c r="D53" i="4"/>
  <c r="G53" i="4" s="1"/>
  <c r="D51" i="4"/>
  <c r="G51" i="4" s="1"/>
  <c r="F44" i="4"/>
  <c r="E44" i="4"/>
  <c r="D42" i="4"/>
  <c r="G42" i="4" s="1"/>
  <c r="D41" i="4"/>
  <c r="G41" i="4" s="1"/>
  <c r="D40" i="4"/>
  <c r="G40" i="4" s="1"/>
  <c r="D39" i="4"/>
  <c r="G39" i="4" s="1"/>
  <c r="C44" i="4"/>
  <c r="B44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l="1"/>
  <c r="G33" i="4" s="1"/>
  <c r="D33" i="4"/>
  <c r="G67" i="4"/>
  <c r="D67" i="4"/>
  <c r="G44" i="4"/>
  <c r="D44" i="4"/>
  <c r="D39" i="5" l="1"/>
  <c r="G39" i="5" s="1"/>
  <c r="D38" i="5"/>
  <c r="G38" i="5" s="1"/>
  <c r="D37" i="5"/>
  <c r="D36" i="5"/>
  <c r="G36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5" i="5"/>
  <c r="G25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6" i="5"/>
  <c r="G16" i="5" s="1"/>
  <c r="D13" i="5"/>
  <c r="G13" i="5" s="1"/>
  <c r="D12" i="5"/>
  <c r="D11" i="5"/>
  <c r="G11" i="5" s="1"/>
  <c r="D10" i="5"/>
  <c r="G10" i="5" s="1"/>
  <c r="D9" i="5"/>
  <c r="G9" i="5" s="1"/>
  <c r="D8" i="5"/>
  <c r="G8" i="5" s="1"/>
  <c r="D7" i="5"/>
  <c r="G7" i="5" s="1"/>
  <c r="D6" i="5"/>
  <c r="G6" i="5" s="1"/>
  <c r="F35" i="5"/>
  <c r="F24" i="5"/>
  <c r="F15" i="5"/>
  <c r="F5" i="5"/>
  <c r="E35" i="5"/>
  <c r="E24" i="5"/>
  <c r="E15" i="5"/>
  <c r="E5" i="5"/>
  <c r="C35" i="5"/>
  <c r="C24" i="5"/>
  <c r="C15" i="5"/>
  <c r="C5" i="5"/>
  <c r="B35" i="5"/>
  <c r="B24" i="5"/>
  <c r="B15" i="5"/>
  <c r="B5" i="5"/>
  <c r="F15" i="8"/>
  <c r="E15" i="8"/>
  <c r="D13" i="8"/>
  <c r="G13" i="8" s="1"/>
  <c r="D11" i="8"/>
  <c r="G11" i="8" s="1"/>
  <c r="D9" i="8"/>
  <c r="G9" i="8" s="1"/>
  <c r="D7" i="8"/>
  <c r="G7" i="8" s="1"/>
  <c r="D5" i="8"/>
  <c r="G5" i="8" s="1"/>
  <c r="C15" i="8"/>
  <c r="B15" i="8"/>
  <c r="D5" i="6"/>
  <c r="G5" i="6" s="1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9" i="6"/>
  <c r="G69" i="6" s="1"/>
  <c r="D67" i="6"/>
  <c r="G67" i="6" s="1"/>
  <c r="D66" i="6"/>
  <c r="G66" i="6" s="1"/>
  <c r="D65" i="6"/>
  <c r="G65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7" i="6"/>
  <c r="G57" i="6" s="1"/>
  <c r="D55" i="6"/>
  <c r="G55" i="6" s="1"/>
  <c r="D54" i="6"/>
  <c r="G54" i="6" s="1"/>
  <c r="D53" i="6"/>
  <c r="G53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3" i="6"/>
  <c r="G43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3" i="6"/>
  <c r="G33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3" i="6"/>
  <c r="G23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D13" i="6"/>
  <c r="G13" i="6" s="1"/>
  <c r="F68" i="6"/>
  <c r="F64" i="6"/>
  <c r="F56" i="6"/>
  <c r="F52" i="6"/>
  <c r="F42" i="6"/>
  <c r="F32" i="6"/>
  <c r="F22" i="6"/>
  <c r="F12" i="6"/>
  <c r="F4" i="6"/>
  <c r="E68" i="6"/>
  <c r="E64" i="6"/>
  <c r="E56" i="6"/>
  <c r="E52" i="6"/>
  <c r="E42" i="6"/>
  <c r="E32" i="6"/>
  <c r="E22" i="6"/>
  <c r="E12" i="6"/>
  <c r="E4" i="6"/>
  <c r="C68" i="6"/>
  <c r="C64" i="6"/>
  <c r="C56" i="6"/>
  <c r="C52" i="6"/>
  <c r="C42" i="6"/>
  <c r="C32" i="6"/>
  <c r="C22" i="6"/>
  <c r="C12" i="6"/>
  <c r="C4" i="6"/>
  <c r="B68" i="6"/>
  <c r="B64" i="6"/>
  <c r="B56" i="6"/>
  <c r="B52" i="6"/>
  <c r="B42" i="6"/>
  <c r="B32" i="6"/>
  <c r="B22" i="6"/>
  <c r="B12" i="6"/>
  <c r="B4" i="6"/>
  <c r="D52" i="6" l="1"/>
  <c r="G52" i="6" s="1"/>
  <c r="D42" i="6"/>
  <c r="G42" i="6" s="1"/>
  <c r="D68" i="6"/>
  <c r="G68" i="6" s="1"/>
  <c r="D12" i="6"/>
  <c r="G12" i="6" s="1"/>
  <c r="D22" i="6"/>
  <c r="G22" i="6" s="1"/>
  <c r="D32" i="6"/>
  <c r="G32" i="6" s="1"/>
  <c r="D64" i="6"/>
  <c r="G64" i="6" s="1"/>
  <c r="D56" i="6"/>
  <c r="G56" i="6" s="1"/>
  <c r="F76" i="6"/>
  <c r="B76" i="6"/>
  <c r="C76" i="6"/>
  <c r="D4" i="6"/>
  <c r="E76" i="6"/>
  <c r="D15" i="8"/>
  <c r="B41" i="5"/>
  <c r="G24" i="5"/>
  <c r="G15" i="5"/>
  <c r="D35" i="5"/>
  <c r="G37" i="5"/>
  <c r="G35" i="5" s="1"/>
  <c r="D5" i="5"/>
  <c r="G12" i="5"/>
  <c r="G5" i="5" s="1"/>
  <c r="C41" i="5"/>
  <c r="E41" i="5"/>
  <c r="F41" i="5"/>
  <c r="D24" i="5"/>
  <c r="D15" i="5"/>
  <c r="G15" i="8"/>
  <c r="D41" i="5" l="1"/>
  <c r="D76" i="6"/>
  <c r="G4" i="6"/>
  <c r="G76" i="6" s="1"/>
  <c r="G41" i="5"/>
</calcChain>
</file>

<file path=xl/sharedStrings.xml><?xml version="1.0" encoding="utf-8"?>
<sst xmlns="http://schemas.openxmlformats.org/spreadsheetml/2006/main" count="235" uniqueCount="167">
  <si>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</si>
  <si>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</si>
  <si>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</si>
  <si>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</si>
  <si>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</si>
  <si>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</si>
  <si>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</si>
  <si>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</si>
  <si>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</si>
  <si>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</si>
  <si>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</si>
  <si>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</si>
  <si>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</si>
  <si>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</si>
  <si>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</si>
  <si>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</si>
  <si>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</si>
  <si>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</si>
  <si>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</si>
  <si>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</si>
  <si>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</si>
  <si>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</si>
  <si>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</si>
  <si>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</si>
  <si>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</si>
  <si>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</si>
  <si>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</si>
  <si>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</si>
  <si>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</si>
  <si>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</si>
  <si>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</si>
  <si>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</si>
  <si>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</si>
  <si>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</si>
  <si>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</si>
  <si>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</si>
  <si>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</si>
  <si>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</si>
  <si>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</si>
  <si>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</si>
  <si>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</si>
  <si>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</si>
  <si>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</si>
  <si>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</si>
  <si>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</si>
  <si>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</si>
  <si>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</si>
  <si>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</si>
  <si>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</si>
  <si>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</si>
  <si>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</si>
  <si>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</si>
  <si>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</si>
  <si>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</si>
  <si>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</si>
  <si>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</si>
  <si>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</si>
  <si>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</si>
  <si>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</si>
  <si>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</si>
  <si>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</si>
  <si>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</si>
  <si>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</si>
  <si>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</si>
  <si>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</si>
  <si>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</si>
  <si>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</si>
  <si>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</si>
  <si>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</si>
  <si>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</si>
  <si>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</si>
  <si>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</si>
  <si>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</si>
  <si>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</si>
  <si>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</si>
  <si>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</si>
  <si>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</si>
  <si>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</si>
  <si>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</si>
  <si>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</si>
  <si>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</si>
  <si>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</si>
  <si>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</si>
  <si>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</si>
  <si>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</si>
  <si>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</si>
  <si>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</si>
  <si>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</si>
  <si>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</si>
  <si>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</si>
  <si>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</si>
  <si>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</si>
  <si>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</si>
  <si>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</si>
  <si>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</si>
  <si>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</si>
  <si>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</si>
  <si>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</si>
  <si>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</si>
  <si>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</si>
  <si>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</si>
  <si>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</si>
  <si>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</si>
  <si>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</si>
  <si>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</si>
  <si>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</si>
  <si>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</si>
  <si>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</si>
  <si>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</si>
  <si>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</si>
  <si>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</si>
  <si>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</si>
  <si>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</si>
  <si>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</si>
  <si>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</si>
  <si>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“Bajo protesta de decir verdad declaramos que los Estados Financieros y sus notas, son razonablemente correctos y son responsabilidad del emisor”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</si>
  <si>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</si>
  <si>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</si>
  <si>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</si>
  <si>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</si>
  <si>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</si>
  <si>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</si>
  <si>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</si>
  <si>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</si>
  <si>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</si>
  <si>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</si>
  <si>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Servicios de Comunicación Social y Publicidad</t>
  </si>
  <si>
    <t>Inversiones Para el Fomento de Actividades Productivas</t>
  </si>
  <si>
    <t>MUNICIPIO DE SALAMANCA, GUANAJUATO.
Estado Analítico del Ejercicio del Presupuesto de Egresos
Clasificación por Objeto del Gasto (Capítulo y Concepto)
Del 1 de Enero al 31 de Marzo de 2026
(Cifras en Pesos)</t>
  </si>
  <si>
    <t>MUNICIPIO DE SALAMANCA, GUANAJUATO.
Estado Analítico del Ejercicio del Presupuesto de Egresos
Clasificación Económica (por Tipo de Gasto)
Del 1 de Enero al 31 de Marzo de 2026
(Cifras en Pesos)</t>
  </si>
  <si>
    <t>31111M260010000 H. AYUNTAMIENTO</t>
  </si>
  <si>
    <t>31111M260020000 PRESIDENCIA MUNICIPAL</t>
  </si>
  <si>
    <t>31111M260030100 SECRETARIA DEL H. AYUNTA</t>
  </si>
  <si>
    <t>31111M260030200 DIRECCION DE FISCALIZACI</t>
  </si>
  <si>
    <t>31111M260030300 DIRECCION DE PROTECCION</t>
  </si>
  <si>
    <t>31111M260040000 JUZGADO MUNICIPAL</t>
  </si>
  <si>
    <t>31111M260050000 TESORERIA MUNICIPAL</t>
  </si>
  <si>
    <t>31111M260060000 CONTRALORIA MUNICIPAL</t>
  </si>
  <si>
    <t>31111M260070000 DIRECCION GENERAL DE SEG</t>
  </si>
  <si>
    <t>31111M260080000 DIR GENERAL DE DESARROLL</t>
  </si>
  <si>
    <t>31111M260090100 DIR GRAL BIENESTAR Y DES</t>
  </si>
  <si>
    <t>31111M260090200 DIR DE LA COMISION MUNIC</t>
  </si>
  <si>
    <t>31111M260100100 DIR GRAL SERVICIOS PUBLI</t>
  </si>
  <si>
    <t>31111M260110000 DIRECCION GENERAL DE OBR</t>
  </si>
  <si>
    <t>31111M260120100 OFICIALIA MAYOR</t>
  </si>
  <si>
    <t>31111M260120201 DIRECCION DE RECURSOS MA</t>
  </si>
  <si>
    <t>31111M260120300 DIR TECNOLOGIA DE LA INF</t>
  </si>
  <si>
    <t>31111M260120400 DIR RECURSOS HUMANOS</t>
  </si>
  <si>
    <t>31111M260130000 DIRECCION GENERAL DE COM</t>
  </si>
  <si>
    <t>31111M260140000 DIRECCION GENERAL DE MOV</t>
  </si>
  <si>
    <t>31111M260150000 DIR GRAL DE ORDENAMIENTO</t>
  </si>
  <si>
    <t>31111M260160000 DIR GRAL DE GESTION FINA</t>
  </si>
  <si>
    <t>31111M260900100 DESARROLLO INTEGRAL DE L</t>
  </si>
  <si>
    <t>31111M260900200 INT SALMAN PRA PERSONAS</t>
  </si>
  <si>
    <t>31111M260900300 INSTITUTO MUNICIPAL DE P</t>
  </si>
  <si>
    <t>31111M260900400 INSTITUTO DE LA MUJER</t>
  </si>
  <si>
    <t>MUNICIPIO DE SALAMANCA, GUANAJUATO.
Estado Analítico del Ejercicio del Presupuesto de Egresos
Clasificación Administrativa
Del 1 de Enero al 31 de Marzo de 2026
(Cifras en Pesos)</t>
  </si>
  <si>
    <t>MUNICIPIO DE SALAMANCA, GUANAJUATO.
Estado Analítico del Ejercicio del Presupuesto de Egresos
Clasificación Funcional (Finalidad y Función)
Del 1 de Enero al 31 de Marzo de 2026
(Cifras en Pesos)</t>
  </si>
  <si>
    <t xml:space="preserve">              ___________________________________________________</t>
  </si>
  <si>
    <t>_________________________________________________</t>
  </si>
  <si>
    <t xml:space="preserve">                     C.P. Pedro Rojas Buenrrostro</t>
  </si>
  <si>
    <t>Lic. Julio César Ernesto Prieto Gallardo</t>
  </si>
  <si>
    <t xml:space="preserve">                            Tesorero Municipal</t>
  </si>
  <si>
    <t>Presidente Municipal</t>
  </si>
  <si>
    <t xml:space="preserve">              _________________________________________</t>
  </si>
  <si>
    <t xml:space="preserve">                             C.P. Pedro Rojas Buenrrostro</t>
  </si>
  <si>
    <t xml:space="preserve">                                   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</si>
</sst>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2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6" fillId="2" borderId="5" xfId="9" applyFont="1" applyFill="1" applyBorder="1" applyAlignment="1">
      <alignment vertical="center"/>
    </xf>
    <xf numFmtId="0" fontId="6" fillId="2" borderId="6" xfId="9" applyFont="1" applyFill="1" applyBorder="1" applyAlignment="1">
      <alignment horizontal="center" vertical="center"/>
    </xf>
    <xf numFmtId="4" fontId="6" fillId="2" borderId="1" xfId="9" applyNumberFormat="1" applyFont="1" applyFill="1" applyBorder="1" applyAlignment="1">
      <alignment horizontal="center" vertical="center" wrapText="1"/>
    </xf>
    <xf numFmtId="0" fontId="2" fillId="0" borderId="5" xfId="9" applyFont="1" applyBorder="1" applyAlignment="1">
      <alignment horizontal="left" vertical="center" indent="1"/>
    </xf>
    <xf numFmtId="0" fontId="2" fillId="0" borderId="7" xfId="0" applyFont="1" applyBorder="1" applyAlignment="1" applyProtection="1">
      <alignment horizontal="left" indent="1"/>
      <protection locked="0"/>
    </xf>
    <xf numFmtId="0" fontId="2" fillId="0" borderId="6" xfId="0" applyFont="1" applyBorder="1" applyAlignment="1" applyProtection="1">
      <alignment horizontal="left" indent="1"/>
      <protection locked="0"/>
    </xf>
    <xf numFmtId="4" fontId="2" fillId="0" borderId="0" xfId="9" applyNumberFormat="1" applyFont="1" applyBorder="1" applyAlignment="1">
      <alignment horizontal="center" vertical="center" wrapText="1"/>
    </xf>
    <xf numFmtId="4" fontId="2" fillId="0" borderId="0" xfId="0" applyNumberFormat="1" applyFont="1" applyBorder="1" applyProtection="1">
      <protection locked="0"/>
    </xf>
    <xf numFmtId="4" fontId="2" fillId="0" borderId="5" xfId="9" applyNumberFormat="1" applyFont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2" fillId="0" borderId="6" xfId="0" applyNumberFormat="1" applyFont="1" applyBorder="1" applyProtection="1">
      <protection locked="0"/>
    </xf>
    <xf numFmtId="4" fontId="6" fillId="2" borderId="2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1" xfId="0" applyFont="1" applyBorder="1" applyAlignment="1" applyProtection="1">
      <alignment horizontal="center"/>
      <protection locked="0"/>
    </xf>
    <xf numFmtId="4" fontId="6" fillId="0" borderId="1" xfId="0" applyNumberFormat="1" applyFont="1" applyBorder="1" applyProtection="1">
      <protection locked="0"/>
    </xf>
    <xf numFmtId="0" fontId="6" fillId="0" borderId="5" xfId="9" applyFont="1" applyBorder="1" applyAlignment="1">
      <alignment vertical="center"/>
    </xf>
    <xf numFmtId="0" fontId="7" fillId="0" borderId="7" xfId="0" applyFont="1" applyBorder="1" applyAlignment="1" applyProtection="1">
      <alignment horizontal="left" indent="1"/>
      <protection locked="0"/>
    </xf>
    <xf numFmtId="0" fontId="7" fillId="0" borderId="6" xfId="0" applyFont="1" applyBorder="1" applyAlignment="1" applyProtection="1">
      <alignment horizontal="left" indent="1"/>
      <protection locked="0"/>
    </xf>
    <xf numFmtId="0" fontId="6" fillId="0" borderId="0" xfId="9" applyFont="1" applyBorder="1" applyAlignment="1">
      <alignment horizontal="center" vertical="center" wrapText="1"/>
    </xf>
    <xf numFmtId="0" fontId="6" fillId="0" borderId="5" xfId="9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left" wrapText="1" indent="1"/>
      <protection locked="0"/>
    </xf>
    <xf numFmtId="0" fontId="7" fillId="0" borderId="6" xfId="0" applyFont="1" applyBorder="1" applyAlignment="1" applyProtection="1">
      <alignment horizontal="left" wrapText="1" inden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4" fontId="6" fillId="2" borderId="5" xfId="9" applyNumberFormat="1" applyFont="1" applyFill="1" applyBorder="1" applyAlignment="1">
      <alignment horizontal="center" vertical="center" wrapText="1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/>
    <xf numFmtId="0" fontId="2" fillId="0" borderId="6" xfId="0" applyFont="1" applyBorder="1"/>
    <xf numFmtId="0" fontId="6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 indent="1"/>
    </xf>
    <xf numFmtId="0" fontId="6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4" fontId="6" fillId="0" borderId="0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4" fontId="6" fillId="0" borderId="7" xfId="0" applyNumberFormat="1" applyFont="1" applyBorder="1" applyProtection="1">
      <protection locked="0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/>
    </xf>
    <xf numFmtId="0" fontId="6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wrapText="1" indent="1"/>
    </xf>
    <xf numFmtId="0" fontId="11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1" fillId="0" borderId="0" xfId="0" applyFont="1" applyProtection="1">
      <protection locked="0"/>
    </xf>
  </cellXfs>
  <cellStyles count="32">
    <cellStyle name="Euro" xfId="1"/>
    <cellStyle name="Millares 2" xfId="2"/>
    <cellStyle name="Millares 2 2" xfId="3"/>
    <cellStyle name="Millares 2 2 2" xfId="25"/>
    <cellStyle name="Millares 2 2 3" xfId="17"/>
    <cellStyle name="Millares 2 3" xfId="4"/>
    <cellStyle name="Millares 2 3 2" xfId="26"/>
    <cellStyle name="Millares 2 3 3" xfId="18"/>
    <cellStyle name="Millares 2 4" xfId="24"/>
    <cellStyle name="Millares 2 5" xfId="16"/>
    <cellStyle name="Millares 3" xfId="5"/>
    <cellStyle name="Millares 3 2" xfId="27"/>
    <cellStyle name="Millares 3 3" xfId="19"/>
    <cellStyle name="Moneda 2" xfId="6"/>
    <cellStyle name="Moneda 2 2" xfId="28"/>
    <cellStyle name="Moneda 2 3" xfId="20"/>
    <cellStyle name="Normal" xfId="0" builtinId="0"/>
    <cellStyle name="Normal 2" xfId="7"/>
    <cellStyle name="Normal 2 2" xfId="8"/>
    <cellStyle name="Normal 2 3" xfId="29"/>
    <cellStyle name="Normal 2 4" xfId="21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31"/>
    <cellStyle name="Normal 6 2 3" xfId="23"/>
    <cellStyle name="Normal 6 3" xfId="30"/>
    <cellStyle name="Normal 6 4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showGridLines="0" workbookViewId="0">
      <selection activeCell="N10" sqref="N10"/>
    </sheetView>
  </sheetViews>
  <sheetFormatPr baseColWidth="10" defaultColWidth="12" defaultRowHeight="12.75" x14ac:dyDescent="0.2"/>
  <cols>
    <col min="1" max="1" width="71.6640625" style="2" customWidth="1"/>
    <col min="2" max="2" width="20.33203125" style="2" customWidth="1"/>
    <col min="3" max="3" width="17.1640625" style="2" customWidth="1"/>
    <col min="4" max="4" width="20.33203125" style="2" customWidth="1"/>
    <col min="5" max="5" width="19.5" style="2" customWidth="1"/>
    <col min="6" max="6" width="20.5" style="2" customWidth="1"/>
    <col min="7" max="7" width="19.6640625" style="2" customWidth="1"/>
    <col min="8" max="16384" width="12" style="2"/>
  </cols>
  <sheetData>
    <row r="1" spans="1:7" ht="81" customHeight="1" thickBot="1" x14ac:dyDescent="0.25">
      <c r="A1" s="32" t="s">
        <v>156</v>
      </c>
      <c r="B1" s="33"/>
      <c r="C1" s="33"/>
      <c r="D1" s="33"/>
      <c r="E1" s="33"/>
      <c r="F1" s="33"/>
      <c r="G1" s="34"/>
    </row>
    <row r="2" spans="1:7" ht="16.5" customHeight="1" thickBot="1" x14ac:dyDescent="0.25">
      <c r="A2" s="3"/>
      <c r="B2" s="32" t="s">
        <v>56</v>
      </c>
      <c r="C2" s="33"/>
      <c r="D2" s="33"/>
      <c r="E2" s="33"/>
      <c r="F2" s="33"/>
      <c r="G2" s="30" t="s">
        <v>55</v>
      </c>
    </row>
    <row r="3" spans="1:7" ht="30.75" customHeight="1" thickBot="1" x14ac:dyDescent="0.25">
      <c r="A3" s="4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14" t="s">
        <v>54</v>
      </c>
      <c r="G3" s="31"/>
    </row>
    <row r="4" spans="1:7" x14ac:dyDescent="0.2">
      <c r="A4" s="6"/>
      <c r="B4" s="9"/>
      <c r="C4" s="11"/>
      <c r="D4" s="9"/>
      <c r="E4" s="11"/>
      <c r="F4" s="9"/>
      <c r="G4" s="15"/>
    </row>
    <row r="5" spans="1:7" x14ac:dyDescent="0.2">
      <c r="A5" s="7" t="s">
        <v>130</v>
      </c>
      <c r="B5" s="10">
        <v>16462300.130000001</v>
      </c>
      <c r="C5" s="12">
        <v>355305</v>
      </c>
      <c r="D5" s="10">
        <f>B5+C5</f>
        <v>16817605.130000003</v>
      </c>
      <c r="E5" s="12">
        <v>3752789.47</v>
      </c>
      <c r="F5" s="10">
        <v>3752789.47</v>
      </c>
      <c r="G5" s="12">
        <f>D5-E5</f>
        <v>13064815.660000002</v>
      </c>
    </row>
    <row r="6" spans="1:7" x14ac:dyDescent="0.2">
      <c r="A6" s="7" t="s">
        <v>131</v>
      </c>
      <c r="B6" s="10">
        <v>30169352.579999998</v>
      </c>
      <c r="C6" s="12">
        <v>621087.86</v>
      </c>
      <c r="D6" s="10">
        <f t="shared" ref="D6:D11" si="0">B6+C6</f>
        <v>30790440.439999998</v>
      </c>
      <c r="E6" s="12">
        <v>6099242.9100000001</v>
      </c>
      <c r="F6" s="10">
        <v>5613348.2400000002</v>
      </c>
      <c r="G6" s="12">
        <f t="shared" ref="G6:G11" si="1">D6-E6</f>
        <v>24691197.529999997</v>
      </c>
    </row>
    <row r="7" spans="1:7" x14ac:dyDescent="0.2">
      <c r="A7" s="7" t="s">
        <v>132</v>
      </c>
      <c r="B7" s="10">
        <v>21733482.469999999</v>
      </c>
      <c r="C7" s="12">
        <v>-158971.82999999999</v>
      </c>
      <c r="D7" s="10">
        <f t="shared" si="0"/>
        <v>21574510.640000001</v>
      </c>
      <c r="E7" s="12">
        <v>2529907.75</v>
      </c>
      <c r="F7" s="10">
        <v>2529907.75</v>
      </c>
      <c r="G7" s="12">
        <f t="shared" si="1"/>
        <v>19044602.890000001</v>
      </c>
    </row>
    <row r="8" spans="1:7" x14ac:dyDescent="0.2">
      <c r="A8" s="7" t="s">
        <v>133</v>
      </c>
      <c r="B8" s="10">
        <v>6271900.9800000004</v>
      </c>
      <c r="C8" s="12">
        <v>309321.19</v>
      </c>
      <c r="D8" s="10">
        <f t="shared" si="0"/>
        <v>6581222.1700000009</v>
      </c>
      <c r="E8" s="12">
        <v>651117.85</v>
      </c>
      <c r="F8" s="10">
        <v>651117.85</v>
      </c>
      <c r="G8" s="12">
        <f t="shared" si="1"/>
        <v>5930104.3200000012</v>
      </c>
    </row>
    <row r="9" spans="1:7" x14ac:dyDescent="0.2">
      <c r="A9" s="7" t="s">
        <v>134</v>
      </c>
      <c r="B9" s="10">
        <v>9049783.8800000008</v>
      </c>
      <c r="C9" s="12">
        <v>4428638.67</v>
      </c>
      <c r="D9" s="10">
        <f t="shared" si="0"/>
        <v>13478422.550000001</v>
      </c>
      <c r="E9" s="12">
        <v>3186635.26</v>
      </c>
      <c r="F9" s="10">
        <v>3186635.26</v>
      </c>
      <c r="G9" s="12">
        <f t="shared" si="1"/>
        <v>10291787.290000001</v>
      </c>
    </row>
    <row r="10" spans="1:7" x14ac:dyDescent="0.2">
      <c r="A10" s="7" t="s">
        <v>135</v>
      </c>
      <c r="B10" s="10">
        <v>1544759.37</v>
      </c>
      <c r="C10" s="12">
        <v>55111.1</v>
      </c>
      <c r="D10" s="10">
        <f t="shared" si="0"/>
        <v>1599870.4700000002</v>
      </c>
      <c r="E10" s="12">
        <v>275745.08</v>
      </c>
      <c r="F10" s="10">
        <v>275745.08</v>
      </c>
      <c r="G10" s="12">
        <f t="shared" si="1"/>
        <v>1324125.3900000001</v>
      </c>
    </row>
    <row r="11" spans="1:7" x14ac:dyDescent="0.2">
      <c r="A11" s="7" t="s">
        <v>136</v>
      </c>
      <c r="B11" s="10">
        <v>80549099.969999999</v>
      </c>
      <c r="C11" s="12">
        <v>22361324.399999999</v>
      </c>
      <c r="D11" s="10">
        <f t="shared" si="0"/>
        <v>102910424.37</v>
      </c>
      <c r="E11" s="12">
        <v>14606535.33</v>
      </c>
      <c r="F11" s="10">
        <v>14606535.33</v>
      </c>
      <c r="G11" s="12">
        <f t="shared" si="1"/>
        <v>88303889.040000007</v>
      </c>
    </row>
    <row r="12" spans="1:7" x14ac:dyDescent="0.2">
      <c r="A12" s="7" t="s">
        <v>137</v>
      </c>
      <c r="B12" s="10">
        <v>7163840.1799999997</v>
      </c>
      <c r="C12" s="12">
        <v>1394168.41</v>
      </c>
      <c r="D12" s="10">
        <f t="shared" ref="D12" si="2">B12+C12</f>
        <v>8558008.5899999999</v>
      </c>
      <c r="E12" s="12">
        <v>1814792.85</v>
      </c>
      <c r="F12" s="10">
        <v>1814792.85</v>
      </c>
      <c r="G12" s="12">
        <f t="shared" ref="G12" si="3">D12-E12</f>
        <v>6743215.7400000002</v>
      </c>
    </row>
    <row r="13" spans="1:7" x14ac:dyDescent="0.2">
      <c r="A13" s="7" t="s">
        <v>138</v>
      </c>
      <c r="B13" s="10">
        <v>168060209.84999999</v>
      </c>
      <c r="C13" s="12">
        <v>41732281.130000003</v>
      </c>
      <c r="D13" s="10">
        <f t="shared" ref="D13" si="4">B13+C13</f>
        <v>209792490.97999999</v>
      </c>
      <c r="E13" s="12">
        <v>64885471.149999999</v>
      </c>
      <c r="F13" s="10">
        <v>64885471.149999999</v>
      </c>
      <c r="G13" s="12">
        <f t="shared" ref="G13" si="5">D13-E13</f>
        <v>144907019.82999998</v>
      </c>
    </row>
    <row r="14" spans="1:7" x14ac:dyDescent="0.2">
      <c r="A14" s="7" t="s">
        <v>139</v>
      </c>
      <c r="B14" s="10">
        <v>39641885.049999997</v>
      </c>
      <c r="C14" s="12">
        <v>3355803.72</v>
      </c>
      <c r="D14" s="10">
        <f t="shared" ref="D14" si="6">B14+C14</f>
        <v>42997688.769999996</v>
      </c>
      <c r="E14" s="12">
        <v>8240036.4699999997</v>
      </c>
      <c r="F14" s="10">
        <v>8240036.4699999997</v>
      </c>
      <c r="G14" s="12">
        <f t="shared" ref="G14" si="7">D14-E14</f>
        <v>34757652.299999997</v>
      </c>
    </row>
    <row r="15" spans="1:7" x14ac:dyDescent="0.2">
      <c r="A15" s="7" t="s">
        <v>140</v>
      </c>
      <c r="B15" s="10">
        <v>69519173.790000007</v>
      </c>
      <c r="C15" s="12">
        <v>4138492.62</v>
      </c>
      <c r="D15" s="10">
        <f t="shared" ref="D15" si="8">B15+C15</f>
        <v>73657666.410000011</v>
      </c>
      <c r="E15" s="12">
        <v>6061448.1399999997</v>
      </c>
      <c r="F15" s="10">
        <v>6061448.1399999997</v>
      </c>
      <c r="G15" s="12">
        <f t="shared" ref="G15" si="9">D15-E15</f>
        <v>67596218.270000011</v>
      </c>
    </row>
    <row r="16" spans="1:7" x14ac:dyDescent="0.2">
      <c r="A16" s="7" t="s">
        <v>141</v>
      </c>
      <c r="B16" s="10">
        <v>15321778.68</v>
      </c>
      <c r="C16" s="12">
        <v>2331226.04</v>
      </c>
      <c r="D16" s="10">
        <f t="shared" ref="D16" si="10">B16+C16</f>
        <v>17653004.719999999</v>
      </c>
      <c r="E16" s="12">
        <v>2623943.14</v>
      </c>
      <c r="F16" s="10">
        <v>2623943.14</v>
      </c>
      <c r="G16" s="12">
        <f t="shared" ref="G16" si="11">D16-E16</f>
        <v>15029061.579999998</v>
      </c>
    </row>
    <row r="17" spans="1:7" x14ac:dyDescent="0.2">
      <c r="A17" s="7" t="s">
        <v>142</v>
      </c>
      <c r="B17" s="10">
        <v>175187249.56</v>
      </c>
      <c r="C17" s="12">
        <v>9540165.7799999993</v>
      </c>
      <c r="D17" s="10">
        <f t="shared" ref="D17" si="12">B17+C17</f>
        <v>184727415.34</v>
      </c>
      <c r="E17" s="12">
        <v>39909747.030000001</v>
      </c>
      <c r="F17" s="10">
        <v>39909747.030000001</v>
      </c>
      <c r="G17" s="12">
        <f t="shared" ref="G17" si="13">D17-E17</f>
        <v>144817668.31</v>
      </c>
    </row>
    <row r="18" spans="1:7" x14ac:dyDescent="0.2">
      <c r="A18" s="7" t="s">
        <v>143</v>
      </c>
      <c r="B18" s="10">
        <v>208360513.58000001</v>
      </c>
      <c r="C18" s="12">
        <v>153489642.02000001</v>
      </c>
      <c r="D18" s="10">
        <f t="shared" ref="D18" si="14">B18+C18</f>
        <v>361850155.60000002</v>
      </c>
      <c r="E18" s="12">
        <v>107063708.59999999</v>
      </c>
      <c r="F18" s="10">
        <v>107009514.39</v>
      </c>
      <c r="G18" s="12">
        <f t="shared" ref="G18" si="15">D18-E18</f>
        <v>254786447.00000003</v>
      </c>
    </row>
    <row r="19" spans="1:7" x14ac:dyDescent="0.2">
      <c r="A19" s="7" t="s">
        <v>144</v>
      </c>
      <c r="B19" s="10">
        <v>11245189.41</v>
      </c>
      <c r="C19" s="12">
        <v>3271598.19</v>
      </c>
      <c r="D19" s="10">
        <f t="shared" ref="D19" si="16">B19+C19</f>
        <v>14516787.6</v>
      </c>
      <c r="E19" s="12">
        <v>3144793.09</v>
      </c>
      <c r="F19" s="10">
        <v>3144793.09</v>
      </c>
      <c r="G19" s="12">
        <f t="shared" ref="G19" si="17">D19-E19</f>
        <v>11371994.51</v>
      </c>
    </row>
    <row r="20" spans="1:7" x14ac:dyDescent="0.2">
      <c r="A20" s="7" t="s">
        <v>145</v>
      </c>
      <c r="B20" s="10">
        <v>51112434.43</v>
      </c>
      <c r="C20" s="12">
        <v>-390520.22</v>
      </c>
      <c r="D20" s="10">
        <f t="shared" ref="D20" si="18">B20+C20</f>
        <v>50721914.210000001</v>
      </c>
      <c r="E20" s="12">
        <v>9373994.8000000007</v>
      </c>
      <c r="F20" s="10">
        <v>9373994.8000000007</v>
      </c>
      <c r="G20" s="12">
        <f t="shared" ref="G20" si="19">D20-E20</f>
        <v>41347919.409999996</v>
      </c>
    </row>
    <row r="21" spans="1:7" x14ac:dyDescent="0.2">
      <c r="A21" s="7" t="s">
        <v>146</v>
      </c>
      <c r="B21" s="10">
        <v>13940545.35</v>
      </c>
      <c r="C21" s="12">
        <v>7379947.5300000003</v>
      </c>
      <c r="D21" s="10">
        <f t="shared" ref="D21" si="20">B21+C21</f>
        <v>21320492.879999999</v>
      </c>
      <c r="E21" s="12">
        <v>2505760.7999999998</v>
      </c>
      <c r="F21" s="10">
        <v>2505760.7999999998</v>
      </c>
      <c r="G21" s="12">
        <f t="shared" ref="G21" si="21">D21-E21</f>
        <v>18814732.079999998</v>
      </c>
    </row>
    <row r="22" spans="1:7" x14ac:dyDescent="0.2">
      <c r="A22" s="7" t="s">
        <v>147</v>
      </c>
      <c r="B22" s="10">
        <v>24830251.010000002</v>
      </c>
      <c r="C22" s="12">
        <v>-386570.05</v>
      </c>
      <c r="D22" s="10">
        <f t="shared" ref="D22" si="22">B22+C22</f>
        <v>24443680.960000001</v>
      </c>
      <c r="E22" s="12">
        <v>6930840.8099999996</v>
      </c>
      <c r="F22" s="10">
        <v>6930840.8099999996</v>
      </c>
      <c r="G22" s="12">
        <f t="shared" ref="G22" si="23">D22-E22</f>
        <v>17512840.150000002</v>
      </c>
    </row>
    <row r="23" spans="1:7" x14ac:dyDescent="0.2">
      <c r="A23" s="7" t="s">
        <v>148</v>
      </c>
      <c r="B23" s="10">
        <v>15048686.49</v>
      </c>
      <c r="C23" s="12">
        <v>724152.11</v>
      </c>
      <c r="D23" s="10">
        <f t="shared" ref="D23" si="24">B23+C23</f>
        <v>15772838.6</v>
      </c>
      <c r="E23" s="12">
        <v>1447287.14</v>
      </c>
      <c r="F23" s="10">
        <v>1447287.14</v>
      </c>
      <c r="G23" s="12">
        <f t="shared" ref="G23" si="25">D23-E23</f>
        <v>14325551.459999999</v>
      </c>
    </row>
    <row r="24" spans="1:7" x14ac:dyDescent="0.2">
      <c r="A24" s="7" t="s">
        <v>149</v>
      </c>
      <c r="B24" s="10">
        <v>52560901.200000003</v>
      </c>
      <c r="C24" s="12">
        <v>10288394.890000001</v>
      </c>
      <c r="D24" s="10">
        <f t="shared" ref="D24" si="26">B24+C24</f>
        <v>62849296.090000004</v>
      </c>
      <c r="E24" s="12">
        <v>10129662.26</v>
      </c>
      <c r="F24" s="10">
        <v>10129662.26</v>
      </c>
      <c r="G24" s="12">
        <f t="shared" ref="G24" si="27">D24-E24</f>
        <v>52719633.830000006</v>
      </c>
    </row>
    <row r="25" spans="1:7" x14ac:dyDescent="0.2">
      <c r="A25" s="7" t="s">
        <v>150</v>
      </c>
      <c r="B25" s="10">
        <v>20031952.75</v>
      </c>
      <c r="C25" s="12">
        <v>84227.85</v>
      </c>
      <c r="D25" s="10">
        <f t="shared" ref="D25" si="28">B25+C25</f>
        <v>20116180.600000001</v>
      </c>
      <c r="E25" s="12">
        <v>3418895.17</v>
      </c>
      <c r="F25" s="10">
        <v>3418895.17</v>
      </c>
      <c r="G25" s="12">
        <f t="shared" ref="G25" si="29">D25-E25</f>
        <v>16697285.430000002</v>
      </c>
    </row>
    <row r="26" spans="1:7" x14ac:dyDescent="0.2">
      <c r="A26" s="7" t="s">
        <v>151</v>
      </c>
      <c r="B26" s="10">
        <v>2839373.66</v>
      </c>
      <c r="C26" s="12">
        <v>24353.81</v>
      </c>
      <c r="D26" s="10">
        <f t="shared" ref="D26" si="30">B26+C26</f>
        <v>2863727.47</v>
      </c>
      <c r="E26" s="12">
        <v>490608.93</v>
      </c>
      <c r="F26" s="10">
        <v>490608.93</v>
      </c>
      <c r="G26" s="12">
        <f t="shared" ref="G26" si="31">D26-E26</f>
        <v>2373118.54</v>
      </c>
    </row>
    <row r="27" spans="1:7" x14ac:dyDescent="0.2">
      <c r="A27" s="7" t="s">
        <v>152</v>
      </c>
      <c r="B27" s="10">
        <v>78634058.599999994</v>
      </c>
      <c r="C27" s="12">
        <v>4000000</v>
      </c>
      <c r="D27" s="10">
        <f t="shared" ref="D27" si="32">B27+C27</f>
        <v>82634058.599999994</v>
      </c>
      <c r="E27" s="12">
        <v>20081323.120000001</v>
      </c>
      <c r="F27" s="10">
        <v>20081323.120000001</v>
      </c>
      <c r="G27" s="12">
        <f t="shared" ref="G27" si="33">D27-E27</f>
        <v>62552735.479999989</v>
      </c>
    </row>
    <row r="28" spans="1:7" x14ac:dyDescent="0.2">
      <c r="A28" s="7" t="s">
        <v>153</v>
      </c>
      <c r="B28" s="10">
        <v>5787674.8899999997</v>
      </c>
      <c r="C28" s="12">
        <v>534146.31000000006</v>
      </c>
      <c r="D28" s="10">
        <f t="shared" ref="D28" si="34">B28+C28</f>
        <v>6321821.1999999993</v>
      </c>
      <c r="E28" s="12">
        <v>1500000</v>
      </c>
      <c r="F28" s="10">
        <v>1500000</v>
      </c>
      <c r="G28" s="12">
        <f t="shared" ref="G28" si="35">D28-E28</f>
        <v>4821821.1999999993</v>
      </c>
    </row>
    <row r="29" spans="1:7" x14ac:dyDescent="0.2">
      <c r="A29" s="7" t="s">
        <v>154</v>
      </c>
      <c r="B29" s="10">
        <v>7798336</v>
      </c>
      <c r="C29" s="12">
        <v>2725313</v>
      </c>
      <c r="D29" s="10">
        <f t="shared" ref="D29" si="36">B29+C29</f>
        <v>10523649</v>
      </c>
      <c r="E29" s="12">
        <v>1950882</v>
      </c>
      <c r="F29" s="10">
        <v>1950882</v>
      </c>
      <c r="G29" s="12">
        <f t="shared" ref="G29" si="37">D29-E29</f>
        <v>8572767</v>
      </c>
    </row>
    <row r="30" spans="1:7" x14ac:dyDescent="0.2">
      <c r="A30" s="7" t="s">
        <v>155</v>
      </c>
      <c r="B30" s="10">
        <v>5042395.8</v>
      </c>
      <c r="C30" s="12">
        <v>0</v>
      </c>
      <c r="D30" s="10">
        <f t="shared" ref="D30" si="38">B30+C30</f>
        <v>5042395.8</v>
      </c>
      <c r="E30" s="12">
        <v>1259388</v>
      </c>
      <c r="F30" s="10">
        <v>1259388</v>
      </c>
      <c r="G30" s="12">
        <f t="shared" ref="G30" si="39">D30-E30</f>
        <v>3783007.8</v>
      </c>
    </row>
    <row r="31" spans="1:7" x14ac:dyDescent="0.2">
      <c r="A31" s="7"/>
      <c r="B31" s="10">
        <v>0</v>
      </c>
      <c r="C31" s="12">
        <v>0</v>
      </c>
      <c r="D31" s="10">
        <f t="shared" ref="D31:D32" si="40">B31+C31</f>
        <v>0</v>
      </c>
      <c r="E31" s="12">
        <v>0</v>
      </c>
      <c r="F31" s="10">
        <v>0</v>
      </c>
      <c r="G31" s="12">
        <f t="shared" ref="G31:G32" si="41">D31-E31</f>
        <v>0</v>
      </c>
    </row>
    <row r="32" spans="1:7" ht="13.5" thickBot="1" x14ac:dyDescent="0.25">
      <c r="A32" s="8"/>
      <c r="B32" s="10">
        <v>0</v>
      </c>
      <c r="C32" s="13">
        <v>0</v>
      </c>
      <c r="D32" s="10">
        <f t="shared" si="40"/>
        <v>0</v>
      </c>
      <c r="E32" s="13">
        <v>0</v>
      </c>
      <c r="F32" s="10">
        <v>0</v>
      </c>
      <c r="G32" s="13">
        <f t="shared" si="41"/>
        <v>0</v>
      </c>
    </row>
    <row r="33" spans="1:7" ht="17.25" customHeight="1" thickBot="1" x14ac:dyDescent="0.25">
      <c r="A33" s="16" t="s">
        <v>122</v>
      </c>
      <c r="B33" s="17">
        <f t="shared" ref="B33:G33" si="42">SUM(B5:B32)</f>
        <v>1137907129.6600001</v>
      </c>
      <c r="C33" s="17">
        <f t="shared" si="42"/>
        <v>272208639.53000003</v>
      </c>
      <c r="D33" s="17">
        <f t="shared" si="42"/>
        <v>1410115769.1899998</v>
      </c>
      <c r="E33" s="17">
        <f t="shared" si="42"/>
        <v>323934557.15000004</v>
      </c>
      <c r="F33" s="17">
        <f t="shared" si="42"/>
        <v>323394468.26999998</v>
      </c>
      <c r="G33" s="17">
        <f t="shared" si="42"/>
        <v>1086181212.04</v>
      </c>
    </row>
    <row r="34" spans="1:7" ht="13.5" thickBot="1" x14ac:dyDescent="0.25"/>
    <row r="35" spans="1:7" ht="80.25" customHeight="1" thickBot="1" x14ac:dyDescent="0.25">
      <c r="A35" s="32" t="s">
        <v>156</v>
      </c>
      <c r="B35" s="33"/>
      <c r="C35" s="33"/>
      <c r="D35" s="33"/>
      <c r="E35" s="33"/>
      <c r="F35" s="33"/>
      <c r="G35" s="34"/>
    </row>
    <row r="36" spans="1:7" ht="17.25" customHeight="1" thickBot="1" x14ac:dyDescent="0.25">
      <c r="A36" s="3"/>
      <c r="B36" s="32" t="s">
        <v>56</v>
      </c>
      <c r="C36" s="33"/>
      <c r="D36" s="33"/>
      <c r="E36" s="33"/>
      <c r="F36" s="34"/>
      <c r="G36" s="30" t="s">
        <v>55</v>
      </c>
    </row>
    <row r="37" spans="1:7" ht="30.75" customHeight="1" thickBot="1" x14ac:dyDescent="0.25">
      <c r="A37" s="4" t="s">
        <v>50</v>
      </c>
      <c r="B37" s="5" t="s">
        <v>51</v>
      </c>
      <c r="C37" s="5" t="s">
        <v>114</v>
      </c>
      <c r="D37" s="5" t="s">
        <v>52</v>
      </c>
      <c r="E37" s="5" t="s">
        <v>53</v>
      </c>
      <c r="F37" s="5" t="s">
        <v>54</v>
      </c>
      <c r="G37" s="31"/>
    </row>
    <row r="38" spans="1:7" x14ac:dyDescent="0.2">
      <c r="A38" s="18"/>
      <c r="B38" s="21"/>
      <c r="C38" s="22"/>
      <c r="D38" s="21"/>
      <c r="E38" s="22"/>
      <c r="F38" s="21"/>
      <c r="G38" s="22"/>
    </row>
    <row r="39" spans="1:7" x14ac:dyDescent="0.2">
      <c r="A39" s="19" t="s">
        <v>8</v>
      </c>
      <c r="B39" s="10">
        <v>0</v>
      </c>
      <c r="C39" s="12">
        <v>0</v>
      </c>
      <c r="D39" s="10">
        <f>B39+C39</f>
        <v>0</v>
      </c>
      <c r="E39" s="12">
        <v>0</v>
      </c>
      <c r="F39" s="10">
        <v>0</v>
      </c>
      <c r="G39" s="12">
        <f>D39-E39</f>
        <v>0</v>
      </c>
    </row>
    <row r="40" spans="1:7" x14ac:dyDescent="0.2">
      <c r="A40" s="19" t="s">
        <v>9</v>
      </c>
      <c r="B40" s="10">
        <v>0</v>
      </c>
      <c r="C40" s="12">
        <v>0</v>
      </c>
      <c r="D40" s="10">
        <f t="shared" ref="D40:D42" si="43">B40+C40</f>
        <v>0</v>
      </c>
      <c r="E40" s="12">
        <v>0</v>
      </c>
      <c r="F40" s="10">
        <v>0</v>
      </c>
      <c r="G40" s="12">
        <f t="shared" ref="G40:G42" si="44">D40-E40</f>
        <v>0</v>
      </c>
    </row>
    <row r="41" spans="1:7" x14ac:dyDescent="0.2">
      <c r="A41" s="19" t="s">
        <v>10</v>
      </c>
      <c r="B41" s="10">
        <v>0</v>
      </c>
      <c r="C41" s="12">
        <v>0</v>
      </c>
      <c r="D41" s="10">
        <f t="shared" si="43"/>
        <v>0</v>
      </c>
      <c r="E41" s="12">
        <v>0</v>
      </c>
      <c r="F41" s="10">
        <v>0</v>
      </c>
      <c r="G41" s="12">
        <f t="shared" si="44"/>
        <v>0</v>
      </c>
    </row>
    <row r="42" spans="1:7" x14ac:dyDescent="0.2">
      <c r="A42" s="19" t="s">
        <v>123</v>
      </c>
      <c r="B42" s="10">
        <v>0</v>
      </c>
      <c r="C42" s="12">
        <v>0</v>
      </c>
      <c r="D42" s="10">
        <f t="shared" si="43"/>
        <v>0</v>
      </c>
      <c r="E42" s="12">
        <v>0</v>
      </c>
      <c r="F42" s="10">
        <v>0</v>
      </c>
      <c r="G42" s="12">
        <f t="shared" si="44"/>
        <v>0</v>
      </c>
    </row>
    <row r="43" spans="1:7" ht="13.5" thickBot="1" x14ac:dyDescent="0.25">
      <c r="A43" s="20"/>
      <c r="B43" s="10"/>
      <c r="C43" s="13"/>
      <c r="D43" s="10"/>
      <c r="E43" s="13"/>
      <c r="F43" s="10"/>
      <c r="G43" s="13"/>
    </row>
    <row r="44" spans="1:7" ht="17.25" customHeight="1" thickBot="1" x14ac:dyDescent="0.25">
      <c r="A44" s="16" t="s">
        <v>122</v>
      </c>
      <c r="B44" s="17">
        <f t="shared" ref="B44:G44" si="45">SUM(B39:B42)</f>
        <v>0</v>
      </c>
      <c r="C44" s="17">
        <f t="shared" si="45"/>
        <v>0</v>
      </c>
      <c r="D44" s="17">
        <f t="shared" si="45"/>
        <v>0</v>
      </c>
      <c r="E44" s="17">
        <f t="shared" si="45"/>
        <v>0</v>
      </c>
      <c r="F44" s="17">
        <f t="shared" si="45"/>
        <v>0</v>
      </c>
      <c r="G44" s="17">
        <f t="shared" si="45"/>
        <v>0</v>
      </c>
    </row>
    <row r="46" spans="1:7" ht="13.5" thickBot="1" x14ac:dyDescent="0.25"/>
    <row r="47" spans="1:7" ht="75" customHeight="1" thickBot="1" x14ac:dyDescent="0.25">
      <c r="A47" s="32" t="s">
        <v>156</v>
      </c>
      <c r="B47" s="33"/>
      <c r="C47" s="33"/>
      <c r="D47" s="33"/>
      <c r="E47" s="33"/>
      <c r="F47" s="33"/>
      <c r="G47" s="34"/>
    </row>
    <row r="48" spans="1:7" ht="17.25" customHeight="1" thickBot="1" x14ac:dyDescent="0.25">
      <c r="A48" s="3"/>
      <c r="B48" s="32" t="s">
        <v>56</v>
      </c>
      <c r="C48" s="33"/>
      <c r="D48" s="33"/>
      <c r="E48" s="33"/>
      <c r="F48" s="33"/>
      <c r="G48" s="30" t="s">
        <v>55</v>
      </c>
    </row>
    <row r="49" spans="1:7" ht="30.75" customHeight="1" thickBot="1" x14ac:dyDescent="0.25">
      <c r="A49" s="4" t="s">
        <v>50</v>
      </c>
      <c r="B49" s="5" t="s">
        <v>51</v>
      </c>
      <c r="C49" s="5" t="s">
        <v>114</v>
      </c>
      <c r="D49" s="5" t="s">
        <v>52</v>
      </c>
      <c r="E49" s="5" t="s">
        <v>53</v>
      </c>
      <c r="F49" s="5" t="s">
        <v>54</v>
      </c>
      <c r="G49" s="31"/>
    </row>
    <row r="50" spans="1:7" x14ac:dyDescent="0.2">
      <c r="A50" s="18"/>
      <c r="B50" s="21"/>
      <c r="C50" s="22"/>
      <c r="D50" s="21"/>
      <c r="E50" s="22"/>
      <c r="F50" s="21"/>
      <c r="G50" s="22"/>
    </row>
    <row r="51" spans="1:7" ht="25.5" x14ac:dyDescent="0.2">
      <c r="A51" s="23" t="s">
        <v>12</v>
      </c>
      <c r="B51" s="10">
        <v>0</v>
      </c>
      <c r="C51" s="12">
        <v>0</v>
      </c>
      <c r="D51" s="10">
        <f t="shared" ref="D51:D63" si="46">B51+C51</f>
        <v>0</v>
      </c>
      <c r="E51" s="12">
        <v>0</v>
      </c>
      <c r="F51" s="10">
        <v>0</v>
      </c>
      <c r="G51" s="12">
        <f t="shared" ref="G51:G63" si="47">D51-E51</f>
        <v>0</v>
      </c>
    </row>
    <row r="52" spans="1:7" x14ac:dyDescent="0.2">
      <c r="A52" s="23"/>
      <c r="B52" s="10"/>
      <c r="C52" s="12"/>
      <c r="D52" s="10"/>
      <c r="E52" s="12"/>
      <c r="F52" s="10"/>
      <c r="G52" s="12"/>
    </row>
    <row r="53" spans="1:7" x14ac:dyDescent="0.2">
      <c r="A53" s="23" t="s">
        <v>11</v>
      </c>
      <c r="B53" s="10">
        <v>0</v>
      </c>
      <c r="C53" s="12">
        <v>0</v>
      </c>
      <c r="D53" s="10">
        <f t="shared" si="46"/>
        <v>0</v>
      </c>
      <c r="E53" s="12">
        <v>0</v>
      </c>
      <c r="F53" s="10">
        <v>0</v>
      </c>
      <c r="G53" s="12">
        <f t="shared" si="47"/>
        <v>0</v>
      </c>
    </row>
    <row r="54" spans="1:7" x14ac:dyDescent="0.2">
      <c r="A54" s="23"/>
      <c r="B54" s="10"/>
      <c r="C54" s="12"/>
      <c r="D54" s="10"/>
      <c r="E54" s="12"/>
      <c r="F54" s="10"/>
      <c r="G54" s="12"/>
    </row>
    <row r="55" spans="1:7" ht="25.5" x14ac:dyDescent="0.2">
      <c r="A55" s="23" t="s">
        <v>13</v>
      </c>
      <c r="B55" s="10">
        <v>0</v>
      </c>
      <c r="C55" s="12">
        <v>0</v>
      </c>
      <c r="D55" s="10">
        <f t="shared" si="46"/>
        <v>0</v>
      </c>
      <c r="E55" s="12">
        <v>0</v>
      </c>
      <c r="F55" s="10">
        <v>0</v>
      </c>
      <c r="G55" s="12">
        <f t="shared" si="47"/>
        <v>0</v>
      </c>
    </row>
    <row r="56" spans="1:7" x14ac:dyDescent="0.2">
      <c r="A56" s="23"/>
      <c r="B56" s="10"/>
      <c r="C56" s="12"/>
      <c r="D56" s="10"/>
      <c r="E56" s="12"/>
      <c r="F56" s="10"/>
      <c r="G56" s="12"/>
    </row>
    <row r="57" spans="1:7" ht="25.5" x14ac:dyDescent="0.2">
      <c r="A57" s="23" t="s">
        <v>25</v>
      </c>
      <c r="B57" s="10">
        <v>0</v>
      </c>
      <c r="C57" s="12">
        <v>0</v>
      </c>
      <c r="D57" s="10">
        <f t="shared" si="46"/>
        <v>0</v>
      </c>
      <c r="E57" s="12">
        <v>0</v>
      </c>
      <c r="F57" s="10">
        <v>0</v>
      </c>
      <c r="G57" s="12">
        <f t="shared" si="47"/>
        <v>0</v>
      </c>
    </row>
    <row r="58" spans="1:7" x14ac:dyDescent="0.2">
      <c r="A58" s="23"/>
      <c r="B58" s="10"/>
      <c r="C58" s="12"/>
      <c r="D58" s="10"/>
      <c r="E58" s="12"/>
      <c r="F58" s="10"/>
      <c r="G58" s="12"/>
    </row>
    <row r="59" spans="1:7" ht="25.5" x14ac:dyDescent="0.2">
      <c r="A59" s="23" t="s">
        <v>26</v>
      </c>
      <c r="B59" s="10">
        <v>0</v>
      </c>
      <c r="C59" s="12">
        <v>0</v>
      </c>
      <c r="D59" s="10">
        <f t="shared" si="46"/>
        <v>0</v>
      </c>
      <c r="E59" s="12">
        <v>0</v>
      </c>
      <c r="F59" s="10">
        <v>0</v>
      </c>
      <c r="G59" s="12">
        <f t="shared" si="47"/>
        <v>0</v>
      </c>
    </row>
    <row r="60" spans="1:7" x14ac:dyDescent="0.2">
      <c r="A60" s="23"/>
      <c r="B60" s="10"/>
      <c r="C60" s="12"/>
      <c r="D60" s="10"/>
      <c r="E60" s="12"/>
      <c r="F60" s="10"/>
      <c r="G60" s="12"/>
    </row>
    <row r="61" spans="1:7" ht="25.5" x14ac:dyDescent="0.2">
      <c r="A61" s="23" t="s">
        <v>124</v>
      </c>
      <c r="B61" s="10">
        <v>0</v>
      </c>
      <c r="C61" s="12">
        <v>0</v>
      </c>
      <c r="D61" s="10">
        <f t="shared" ref="D61" si="48">B61+C61</f>
        <v>0</v>
      </c>
      <c r="E61" s="12">
        <v>0</v>
      </c>
      <c r="F61" s="10">
        <v>0</v>
      </c>
      <c r="G61" s="12">
        <f t="shared" ref="G61" si="49">D61-E61</f>
        <v>0</v>
      </c>
    </row>
    <row r="62" spans="1:7" x14ac:dyDescent="0.2">
      <c r="A62" s="23"/>
      <c r="B62" s="10"/>
      <c r="C62" s="12"/>
      <c r="D62" s="10"/>
      <c r="E62" s="12"/>
      <c r="F62" s="10"/>
      <c r="G62" s="12"/>
    </row>
    <row r="63" spans="1:7" ht="25.5" x14ac:dyDescent="0.2">
      <c r="A63" s="23" t="s">
        <v>14</v>
      </c>
      <c r="B63" s="10">
        <v>0</v>
      </c>
      <c r="C63" s="12">
        <v>0</v>
      </c>
      <c r="D63" s="10">
        <f t="shared" si="46"/>
        <v>0</v>
      </c>
      <c r="E63" s="12">
        <v>0</v>
      </c>
      <c r="F63" s="10">
        <v>0</v>
      </c>
      <c r="G63" s="12">
        <f t="shared" si="47"/>
        <v>0</v>
      </c>
    </row>
    <row r="64" spans="1:7" x14ac:dyDescent="0.2">
      <c r="A64" s="23"/>
      <c r="B64" s="10"/>
      <c r="C64" s="12"/>
      <c r="D64" s="10"/>
      <c r="E64" s="12"/>
      <c r="F64" s="10"/>
      <c r="G64" s="12"/>
    </row>
    <row r="65" spans="1:7" x14ac:dyDescent="0.2">
      <c r="A65" s="23" t="s">
        <v>125</v>
      </c>
      <c r="B65" s="10">
        <v>0</v>
      </c>
      <c r="C65" s="12">
        <v>0</v>
      </c>
      <c r="D65" s="10">
        <f t="shared" ref="D65" si="50">B65+C65</f>
        <v>0</v>
      </c>
      <c r="E65" s="12">
        <v>0</v>
      </c>
      <c r="F65" s="10">
        <v>0</v>
      </c>
      <c r="G65" s="12">
        <f t="shared" ref="G65" si="51">D65-E65</f>
        <v>0</v>
      </c>
    </row>
    <row r="66" spans="1:7" ht="13.5" thickBot="1" x14ac:dyDescent="0.25">
      <c r="A66" s="24"/>
      <c r="B66" s="10"/>
      <c r="C66" s="13"/>
      <c r="D66" s="10"/>
      <c r="E66" s="13"/>
      <c r="F66" s="10"/>
      <c r="G66" s="13"/>
    </row>
    <row r="67" spans="1:7" ht="15.75" customHeight="1" thickBot="1" x14ac:dyDescent="0.25">
      <c r="A67" s="16" t="s">
        <v>122</v>
      </c>
      <c r="B67" s="17">
        <f t="shared" ref="B67:G67" si="52">SUM(B51:B65)</f>
        <v>0</v>
      </c>
      <c r="C67" s="17">
        <f t="shared" si="52"/>
        <v>0</v>
      </c>
      <c r="D67" s="17">
        <f t="shared" si="52"/>
        <v>0</v>
      </c>
      <c r="E67" s="17">
        <f t="shared" si="52"/>
        <v>0</v>
      </c>
      <c r="F67" s="17">
        <f t="shared" si="52"/>
        <v>0</v>
      </c>
      <c r="G67" s="17">
        <f t="shared" si="52"/>
        <v>0</v>
      </c>
    </row>
    <row r="69" spans="1:7" x14ac:dyDescent="0.2">
      <c r="A69" s="2" t="s">
        <v>115</v>
      </c>
    </row>
    <row r="76" spans="1:7" x14ac:dyDescent="0.2">
      <c r="A76" s="26" t="s">
        <v>158</v>
      </c>
      <c r="B76" s="26"/>
      <c r="C76" s="27" t="s">
        <v>159</v>
      </c>
      <c r="D76" s="27"/>
      <c r="E76" s="27"/>
    </row>
    <row r="77" spans="1:7" ht="15" x14ac:dyDescent="0.25">
      <c r="A77" s="28" t="s">
        <v>160</v>
      </c>
      <c r="B77" s="28"/>
      <c r="C77" s="29" t="s">
        <v>161</v>
      </c>
      <c r="D77" s="29"/>
      <c r="E77" s="29"/>
    </row>
    <row r="78" spans="1:7" ht="15" x14ac:dyDescent="0.25">
      <c r="A78" s="28" t="s">
        <v>162</v>
      </c>
      <c r="B78" s="28"/>
      <c r="C78" s="29" t="s">
        <v>163</v>
      </c>
      <c r="D78" s="29"/>
      <c r="E78" s="29"/>
    </row>
    <row r="79" spans="1:7" x14ac:dyDescent="0.2">
      <c r="A79" s="25"/>
      <c r="B79" s="25"/>
      <c r="C79" s="25"/>
      <c r="D79" s="25"/>
      <c r="E79" s="25"/>
    </row>
  </sheetData>
  <sheetProtection formatCells="0" formatColumns="0" formatRows="0" insertRows="0" deleteRows="0" autoFilter="0"/>
  <mergeCells count="15">
    <mergeCell ref="G2:G3"/>
    <mergeCell ref="A1:G1"/>
    <mergeCell ref="A35:G35"/>
    <mergeCell ref="G48:G49"/>
    <mergeCell ref="G36:G37"/>
    <mergeCell ref="A47:G47"/>
    <mergeCell ref="B2:F2"/>
    <mergeCell ref="B36:F36"/>
    <mergeCell ref="B48:F48"/>
    <mergeCell ref="A76:B76"/>
    <mergeCell ref="C76:E76"/>
    <mergeCell ref="A77:B77"/>
    <mergeCell ref="C77:E77"/>
    <mergeCell ref="A78:B78"/>
    <mergeCell ref="C78:E78"/>
  </mergeCells>
  <printOptions horizontalCentered="1"/>
  <pageMargins left="0.11811023622047245" right="0.11811023622047245" top="0.35433070866141736" bottom="0.35433070866141736" header="0.31496062992125984" footer="0.31496062992125984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zoomScaleNormal="100" workbookViewId="0">
      <selection activeCell="G24" sqref="G24"/>
    </sheetView>
  </sheetViews>
  <sheetFormatPr baseColWidth="10" defaultColWidth="12" defaultRowHeight="11.25" x14ac:dyDescent="0.2"/>
  <cols>
    <col min="1" max="1" width="47.6640625" style="1" customWidth="1"/>
    <col min="2" max="2" width="19.1640625" style="1" customWidth="1"/>
    <col min="3" max="3" width="19.33203125" style="1" customWidth="1"/>
    <col min="4" max="4" width="18.5" style="1" customWidth="1"/>
    <col min="5" max="5" width="19.6640625" style="1" customWidth="1"/>
    <col min="6" max="6" width="18.83203125" style="1" customWidth="1"/>
    <col min="7" max="7" width="20" style="1" customWidth="1"/>
    <col min="8" max="16384" width="12" style="1"/>
  </cols>
  <sheetData>
    <row r="1" spans="1:7" ht="81" customHeight="1" thickBot="1" x14ac:dyDescent="0.25">
      <c r="A1" s="32" t="s">
        <v>129</v>
      </c>
      <c r="B1" s="33"/>
      <c r="C1" s="33"/>
      <c r="D1" s="33"/>
      <c r="E1" s="33"/>
      <c r="F1" s="33"/>
      <c r="G1" s="34"/>
    </row>
    <row r="2" spans="1:7" ht="17.25" customHeight="1" thickBot="1" x14ac:dyDescent="0.25">
      <c r="A2" s="3"/>
      <c r="B2" s="32" t="s">
        <v>56</v>
      </c>
      <c r="C2" s="33"/>
      <c r="D2" s="33"/>
      <c r="E2" s="33"/>
      <c r="F2" s="34"/>
      <c r="G2" s="30" t="s">
        <v>55</v>
      </c>
    </row>
    <row r="3" spans="1:7" ht="33" customHeight="1" thickBot="1" x14ac:dyDescent="0.25">
      <c r="A3" s="4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31"/>
    </row>
    <row r="4" spans="1:7" ht="12.75" x14ac:dyDescent="0.2">
      <c r="A4" s="18"/>
      <c r="B4" s="21"/>
      <c r="C4" s="22"/>
      <c r="D4" s="21"/>
      <c r="E4" s="22"/>
      <c r="F4" s="21"/>
      <c r="G4" s="22"/>
    </row>
    <row r="5" spans="1:7" ht="12.75" x14ac:dyDescent="0.2">
      <c r="A5" s="35" t="s">
        <v>0</v>
      </c>
      <c r="B5" s="10">
        <v>941049764.65999997</v>
      </c>
      <c r="C5" s="12">
        <v>97157195.909999996</v>
      </c>
      <c r="D5" s="10">
        <f>B5+C5</f>
        <v>1038206960.5699999</v>
      </c>
      <c r="E5" s="12">
        <v>199090852.55000001</v>
      </c>
      <c r="F5" s="10">
        <v>198603629.09999999</v>
      </c>
      <c r="G5" s="12">
        <f>D5-E5</f>
        <v>839116108.01999998</v>
      </c>
    </row>
    <row r="6" spans="1:7" ht="12.75" x14ac:dyDescent="0.2">
      <c r="A6" s="35"/>
      <c r="B6" s="10"/>
      <c r="C6" s="12"/>
      <c r="D6" s="10"/>
      <c r="E6" s="12"/>
      <c r="F6" s="10"/>
      <c r="G6" s="12"/>
    </row>
    <row r="7" spans="1:7" ht="12.75" x14ac:dyDescent="0.2">
      <c r="A7" s="35" t="s">
        <v>1</v>
      </c>
      <c r="B7" s="10">
        <v>188447365</v>
      </c>
      <c r="C7" s="12">
        <v>175051443.62</v>
      </c>
      <c r="D7" s="10">
        <f>B7+C7</f>
        <v>363498808.62</v>
      </c>
      <c r="E7" s="12">
        <v>122741967.95999999</v>
      </c>
      <c r="F7" s="10">
        <v>122689102.53</v>
      </c>
      <c r="G7" s="12">
        <f>D7-E7</f>
        <v>240756840.66000003</v>
      </c>
    </row>
    <row r="8" spans="1:7" ht="12.75" x14ac:dyDescent="0.2">
      <c r="A8" s="35"/>
      <c r="B8" s="10"/>
      <c r="C8" s="12"/>
      <c r="D8" s="10"/>
      <c r="E8" s="12"/>
      <c r="F8" s="10"/>
      <c r="G8" s="12"/>
    </row>
    <row r="9" spans="1:7" ht="12.75" x14ac:dyDescent="0.2">
      <c r="A9" s="35" t="s">
        <v>2</v>
      </c>
      <c r="B9" s="10">
        <v>8410000</v>
      </c>
      <c r="C9" s="12">
        <v>0</v>
      </c>
      <c r="D9" s="10">
        <f>B9+C9</f>
        <v>8410000</v>
      </c>
      <c r="E9" s="12">
        <v>2101736.64</v>
      </c>
      <c r="F9" s="10">
        <v>2101736.64</v>
      </c>
      <c r="G9" s="12">
        <f>D9-E9</f>
        <v>6308263.3599999994</v>
      </c>
    </row>
    <row r="10" spans="1:7" ht="12.75" x14ac:dyDescent="0.2">
      <c r="A10" s="35"/>
      <c r="B10" s="10"/>
      <c r="C10" s="12"/>
      <c r="D10" s="10"/>
      <c r="E10" s="12"/>
      <c r="F10" s="10"/>
      <c r="G10" s="12"/>
    </row>
    <row r="11" spans="1:7" ht="12.75" x14ac:dyDescent="0.2">
      <c r="A11" s="35" t="s">
        <v>39</v>
      </c>
      <c r="B11" s="10">
        <v>0</v>
      </c>
      <c r="C11" s="12">
        <v>0</v>
      </c>
      <c r="D11" s="10">
        <f>B11+C11</f>
        <v>0</v>
      </c>
      <c r="E11" s="12">
        <v>0</v>
      </c>
      <c r="F11" s="10">
        <v>0</v>
      </c>
      <c r="G11" s="12">
        <f>D11-E11</f>
        <v>0</v>
      </c>
    </row>
    <row r="12" spans="1:7" ht="12.75" x14ac:dyDescent="0.2">
      <c r="A12" s="35"/>
      <c r="B12" s="10"/>
      <c r="C12" s="12"/>
      <c r="D12" s="10"/>
      <c r="E12" s="12"/>
      <c r="F12" s="10"/>
      <c r="G12" s="12"/>
    </row>
    <row r="13" spans="1:7" ht="12.75" x14ac:dyDescent="0.2">
      <c r="A13" s="35" t="s">
        <v>36</v>
      </c>
      <c r="B13" s="10">
        <v>0</v>
      </c>
      <c r="C13" s="12">
        <v>0</v>
      </c>
      <c r="D13" s="10">
        <f>B13+C13</f>
        <v>0</v>
      </c>
      <c r="E13" s="12">
        <v>0</v>
      </c>
      <c r="F13" s="10">
        <v>0</v>
      </c>
      <c r="G13" s="12">
        <f>D13-E13</f>
        <v>0</v>
      </c>
    </row>
    <row r="14" spans="1:7" ht="13.5" thickBot="1" x14ac:dyDescent="0.25">
      <c r="A14" s="36"/>
      <c r="B14" s="10"/>
      <c r="C14" s="13"/>
      <c r="D14" s="10"/>
      <c r="E14" s="12"/>
      <c r="F14" s="10"/>
      <c r="G14" s="13"/>
    </row>
    <row r="15" spans="1:7" ht="16.5" customHeight="1" thickBot="1" x14ac:dyDescent="0.25">
      <c r="A15" s="16" t="s">
        <v>122</v>
      </c>
      <c r="B15" s="17">
        <f t="shared" ref="B15:G15" si="0">SUM(B5+B7+B9+B11+B13)</f>
        <v>1137907129.6599998</v>
      </c>
      <c r="C15" s="17">
        <f t="shared" si="0"/>
        <v>272208639.52999997</v>
      </c>
      <c r="D15" s="17">
        <f t="shared" si="0"/>
        <v>1410115769.1900001</v>
      </c>
      <c r="E15" s="17">
        <f t="shared" si="0"/>
        <v>323934557.14999998</v>
      </c>
      <c r="F15" s="17">
        <f t="shared" si="0"/>
        <v>323394468.26999998</v>
      </c>
      <c r="G15" s="17">
        <f t="shared" si="0"/>
        <v>1086181212.04</v>
      </c>
    </row>
    <row r="16" spans="1:7" ht="12.75" x14ac:dyDescent="0.2">
      <c r="A16" s="2"/>
      <c r="B16" s="2"/>
      <c r="C16" s="2"/>
      <c r="D16" s="2"/>
      <c r="E16" s="2"/>
      <c r="F16" s="2"/>
      <c r="G16" s="2"/>
    </row>
    <row r="18" spans="1:5" x14ac:dyDescent="0.2">
      <c r="A18" s="1" t="s">
        <v>115</v>
      </c>
    </row>
    <row r="24" spans="1:5" x14ac:dyDescent="0.2">
      <c r="A24" s="25"/>
      <c r="B24" s="25"/>
      <c r="C24" s="25"/>
      <c r="D24" s="25"/>
      <c r="E24" s="25"/>
    </row>
    <row r="25" spans="1:5" x14ac:dyDescent="0.2">
      <c r="A25" s="26" t="s">
        <v>158</v>
      </c>
      <c r="B25" s="26"/>
      <c r="C25" s="27" t="s">
        <v>159</v>
      </c>
      <c r="D25" s="27"/>
      <c r="E25" s="27"/>
    </row>
    <row r="26" spans="1:5" ht="15" x14ac:dyDescent="0.25">
      <c r="A26" s="28" t="s">
        <v>160</v>
      </c>
      <c r="B26" s="28"/>
      <c r="C26" s="29" t="s">
        <v>161</v>
      </c>
      <c r="D26" s="29"/>
      <c r="E26" s="29"/>
    </row>
    <row r="27" spans="1:5" ht="15" x14ac:dyDescent="0.25">
      <c r="A27" s="28" t="s">
        <v>162</v>
      </c>
      <c r="B27" s="28"/>
      <c r="C27" s="29" t="s">
        <v>163</v>
      </c>
      <c r="D27" s="29"/>
      <c r="E27" s="29"/>
    </row>
    <row r="28" spans="1:5" x14ac:dyDescent="0.2">
      <c r="A28" s="25"/>
      <c r="B28" s="25"/>
      <c r="C28" s="25"/>
      <c r="D28" s="25"/>
      <c r="E28" s="25"/>
    </row>
    <row r="29" spans="1:5" ht="12.75" x14ac:dyDescent="0.2">
      <c r="A29" s="2"/>
      <c r="B29" s="2"/>
      <c r="C29" s="2"/>
      <c r="D29" s="2"/>
      <c r="E29" s="2"/>
    </row>
  </sheetData>
  <sheetProtection formatCells="0" formatColumns="0" formatRows="0" autoFilter="0"/>
  <mergeCells count="9">
    <mergeCell ref="A26:B26"/>
    <mergeCell ref="C26:E26"/>
    <mergeCell ref="A27:B27"/>
    <mergeCell ref="C27:E27"/>
    <mergeCell ref="G2:G3"/>
    <mergeCell ref="A1:G1"/>
    <mergeCell ref="B2:F2"/>
    <mergeCell ref="A25:B25"/>
    <mergeCell ref="C25:E25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9"/>
  <sheetViews>
    <sheetView showGridLines="0" topLeftCell="A67" workbookViewId="0">
      <selection activeCell="G76" sqref="G76"/>
    </sheetView>
  </sheetViews>
  <sheetFormatPr baseColWidth="10" defaultColWidth="12" defaultRowHeight="12.75" x14ac:dyDescent="0.2"/>
  <cols>
    <col min="1" max="1" width="72.33203125" style="2" customWidth="1"/>
    <col min="2" max="2" width="19.1640625" style="2" customWidth="1"/>
    <col min="3" max="3" width="19.83203125" style="2" customWidth="1"/>
    <col min="4" max="4" width="20" style="2" customWidth="1"/>
    <col min="5" max="6" width="19.6640625" style="2" customWidth="1"/>
    <col min="7" max="7" width="19.83203125" style="2" customWidth="1"/>
    <col min="8" max="16384" width="12" style="2"/>
  </cols>
  <sheetData>
    <row r="1" spans="1:8" ht="87" customHeight="1" thickBot="1" x14ac:dyDescent="0.25">
      <c r="A1" s="32" t="s">
        <v>128</v>
      </c>
      <c r="B1" s="33"/>
      <c r="C1" s="33"/>
      <c r="D1" s="33"/>
      <c r="E1" s="33"/>
      <c r="F1" s="33"/>
      <c r="G1" s="34"/>
    </row>
    <row r="2" spans="1:8" ht="18.75" customHeight="1" thickBot="1" x14ac:dyDescent="0.25">
      <c r="A2" s="3"/>
      <c r="B2" s="32" t="s">
        <v>56</v>
      </c>
      <c r="C2" s="33"/>
      <c r="D2" s="33"/>
      <c r="E2" s="33"/>
      <c r="F2" s="34"/>
      <c r="G2" s="30" t="s">
        <v>55</v>
      </c>
    </row>
    <row r="3" spans="1:8" ht="33" customHeight="1" thickBot="1" x14ac:dyDescent="0.25">
      <c r="A3" s="4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31"/>
    </row>
    <row r="4" spans="1:8" ht="15" customHeight="1" x14ac:dyDescent="0.2">
      <c r="A4" s="37" t="s">
        <v>57</v>
      </c>
      <c r="B4" s="42">
        <f>SUM(B5:B11)</f>
        <v>550360640.01999998</v>
      </c>
      <c r="C4" s="43">
        <f>SUM(C5:C11)</f>
        <v>-2.9103830456733704E-11</v>
      </c>
      <c r="D4" s="42">
        <f>B4+C4</f>
        <v>550360640.01999998</v>
      </c>
      <c r="E4" s="43">
        <f>SUM(E5:E11)</f>
        <v>103339001.02000001</v>
      </c>
      <c r="F4" s="42">
        <f>SUM(F5:F11)</f>
        <v>103339001.02000001</v>
      </c>
      <c r="G4" s="43">
        <f>D4-E4</f>
        <v>447021639</v>
      </c>
    </row>
    <row r="5" spans="1:8" ht="15" customHeight="1" x14ac:dyDescent="0.2">
      <c r="A5" s="38" t="s">
        <v>61</v>
      </c>
      <c r="B5" s="10">
        <v>314219738.25</v>
      </c>
      <c r="C5" s="12">
        <v>203255.89</v>
      </c>
      <c r="D5" s="10">
        <f t="shared" ref="D5:D68" si="0">B5+C5</f>
        <v>314422994.13999999</v>
      </c>
      <c r="E5" s="12">
        <v>64453766.82</v>
      </c>
      <c r="F5" s="10">
        <v>64453766.82</v>
      </c>
      <c r="G5" s="12">
        <f t="shared" ref="G5:G68" si="1">D5-E5</f>
        <v>249969227.31999999</v>
      </c>
      <c r="H5" s="45">
        <v>1100</v>
      </c>
    </row>
    <row r="6" spans="1:8" ht="15" customHeight="1" x14ac:dyDescent="0.2">
      <c r="A6" s="38" t="s">
        <v>62</v>
      </c>
      <c r="B6" s="10">
        <v>2500000</v>
      </c>
      <c r="C6" s="12">
        <v>0</v>
      </c>
      <c r="D6" s="10">
        <f t="shared" si="0"/>
        <v>2500000</v>
      </c>
      <c r="E6" s="12">
        <v>1723099.67</v>
      </c>
      <c r="F6" s="10">
        <v>1723099.67</v>
      </c>
      <c r="G6" s="12">
        <f t="shared" si="1"/>
        <v>776900.33000000007</v>
      </c>
      <c r="H6" s="45">
        <v>1200</v>
      </c>
    </row>
    <row r="7" spans="1:8" ht="15" customHeight="1" x14ac:dyDescent="0.2">
      <c r="A7" s="38" t="s">
        <v>63</v>
      </c>
      <c r="B7" s="10">
        <v>63163140.380000003</v>
      </c>
      <c r="C7" s="12">
        <v>274893.26</v>
      </c>
      <c r="D7" s="10">
        <f t="shared" si="0"/>
        <v>63438033.640000001</v>
      </c>
      <c r="E7" s="12">
        <v>8052493.3799999999</v>
      </c>
      <c r="F7" s="10">
        <v>8052493.3799999999</v>
      </c>
      <c r="G7" s="12">
        <f t="shared" si="1"/>
        <v>55385540.259999998</v>
      </c>
      <c r="H7" s="45">
        <v>1300</v>
      </c>
    </row>
    <row r="8" spans="1:8" ht="15" customHeight="1" x14ac:dyDescent="0.2">
      <c r="A8" s="38" t="s">
        <v>33</v>
      </c>
      <c r="B8" s="10">
        <v>128470119.26000001</v>
      </c>
      <c r="C8" s="12">
        <v>-610449.42000000004</v>
      </c>
      <c r="D8" s="10">
        <f t="shared" si="0"/>
        <v>127859669.84</v>
      </c>
      <c r="E8" s="12">
        <v>19554100.210000001</v>
      </c>
      <c r="F8" s="10">
        <v>19554100.210000001</v>
      </c>
      <c r="G8" s="12">
        <f t="shared" si="1"/>
        <v>108305569.63</v>
      </c>
      <c r="H8" s="45">
        <v>1400</v>
      </c>
    </row>
    <row r="9" spans="1:8" ht="15" customHeight="1" x14ac:dyDescent="0.2">
      <c r="A9" s="38" t="s">
        <v>64</v>
      </c>
      <c r="B9" s="10">
        <v>41694642.130000003</v>
      </c>
      <c r="C9" s="12">
        <v>132300.26999999999</v>
      </c>
      <c r="D9" s="10">
        <f t="shared" si="0"/>
        <v>41826942.400000006</v>
      </c>
      <c r="E9" s="12">
        <v>9555540.9399999995</v>
      </c>
      <c r="F9" s="10">
        <v>9555540.9399999995</v>
      </c>
      <c r="G9" s="12">
        <f t="shared" si="1"/>
        <v>32271401.460000008</v>
      </c>
      <c r="H9" s="45">
        <v>1500</v>
      </c>
    </row>
    <row r="10" spans="1:8" ht="15" customHeight="1" x14ac:dyDescent="0.2">
      <c r="A10" s="38" t="s">
        <v>34</v>
      </c>
      <c r="B10" s="10">
        <v>313000</v>
      </c>
      <c r="C10" s="12">
        <v>0</v>
      </c>
      <c r="D10" s="10">
        <f t="shared" si="0"/>
        <v>313000</v>
      </c>
      <c r="E10" s="12">
        <v>0</v>
      </c>
      <c r="F10" s="10">
        <v>0</v>
      </c>
      <c r="G10" s="12">
        <f t="shared" si="1"/>
        <v>313000</v>
      </c>
      <c r="H10" s="45">
        <v>1600</v>
      </c>
    </row>
    <row r="11" spans="1:8" ht="15" customHeight="1" x14ac:dyDescent="0.2">
      <c r="A11" s="38" t="s">
        <v>65</v>
      </c>
      <c r="B11" s="10">
        <v>0</v>
      </c>
      <c r="C11" s="12">
        <v>0</v>
      </c>
      <c r="D11" s="10">
        <f t="shared" si="0"/>
        <v>0</v>
      </c>
      <c r="E11" s="12">
        <v>0</v>
      </c>
      <c r="F11" s="10">
        <v>0</v>
      </c>
      <c r="G11" s="12">
        <f t="shared" si="1"/>
        <v>0</v>
      </c>
      <c r="H11" s="45">
        <v>1700</v>
      </c>
    </row>
    <row r="12" spans="1:8" ht="15" customHeight="1" x14ac:dyDescent="0.2">
      <c r="A12" s="39" t="s">
        <v>117</v>
      </c>
      <c r="B12" s="42">
        <f>SUM(B13:B21)</f>
        <v>89227862.489999995</v>
      </c>
      <c r="C12" s="44">
        <f>SUM(C13:C21)</f>
        <v>8191342.8800000008</v>
      </c>
      <c r="D12" s="42">
        <f t="shared" si="0"/>
        <v>97419205.36999999</v>
      </c>
      <c r="E12" s="44">
        <f>SUM(E13:E21)</f>
        <v>15808460.09</v>
      </c>
      <c r="F12" s="42">
        <f>SUM(F13:F21)</f>
        <v>15808460.09</v>
      </c>
      <c r="G12" s="44">
        <f t="shared" si="1"/>
        <v>81610745.279999986</v>
      </c>
      <c r="H12" s="46">
        <v>0</v>
      </c>
    </row>
    <row r="13" spans="1:8" ht="15" customHeight="1" x14ac:dyDescent="0.2">
      <c r="A13" s="38" t="s">
        <v>66</v>
      </c>
      <c r="B13" s="10">
        <v>9033000</v>
      </c>
      <c r="C13" s="12">
        <v>-650259.19999999995</v>
      </c>
      <c r="D13" s="10">
        <f t="shared" si="0"/>
        <v>8382740.7999999998</v>
      </c>
      <c r="E13" s="12">
        <v>2045773.46</v>
      </c>
      <c r="F13" s="10">
        <v>2045773.46</v>
      </c>
      <c r="G13" s="12">
        <f t="shared" si="1"/>
        <v>6336967.3399999999</v>
      </c>
      <c r="H13" s="45">
        <v>2100</v>
      </c>
    </row>
    <row r="14" spans="1:8" ht="15" customHeight="1" x14ac:dyDescent="0.2">
      <c r="A14" s="38" t="s">
        <v>67</v>
      </c>
      <c r="B14" s="10">
        <v>4333387</v>
      </c>
      <c r="C14" s="12">
        <v>268907.92</v>
      </c>
      <c r="D14" s="10">
        <f t="shared" si="0"/>
        <v>4602294.92</v>
      </c>
      <c r="E14" s="12">
        <v>626111.71</v>
      </c>
      <c r="F14" s="10">
        <v>626111.71</v>
      </c>
      <c r="G14" s="12">
        <f t="shared" si="1"/>
        <v>3976183.21</v>
      </c>
      <c r="H14" s="45">
        <v>2200</v>
      </c>
    </row>
    <row r="15" spans="1:8" ht="15" customHeight="1" x14ac:dyDescent="0.2">
      <c r="A15" s="38" t="s">
        <v>68</v>
      </c>
      <c r="B15" s="10">
        <v>15000</v>
      </c>
      <c r="C15" s="12">
        <v>0</v>
      </c>
      <c r="D15" s="10">
        <f t="shared" si="0"/>
        <v>15000</v>
      </c>
      <c r="E15" s="12">
        <v>0</v>
      </c>
      <c r="F15" s="10">
        <v>0</v>
      </c>
      <c r="G15" s="12">
        <f t="shared" si="1"/>
        <v>15000</v>
      </c>
      <c r="H15" s="45">
        <v>2300</v>
      </c>
    </row>
    <row r="16" spans="1:8" ht="15" customHeight="1" x14ac:dyDescent="0.2">
      <c r="A16" s="38" t="s">
        <v>69</v>
      </c>
      <c r="B16" s="10">
        <v>24237600</v>
      </c>
      <c r="C16" s="12">
        <v>3401986.35</v>
      </c>
      <c r="D16" s="10">
        <f t="shared" si="0"/>
        <v>27639586.350000001</v>
      </c>
      <c r="E16" s="12">
        <v>2567523.33</v>
      </c>
      <c r="F16" s="10">
        <v>2567523.33</v>
      </c>
      <c r="G16" s="12">
        <f t="shared" si="1"/>
        <v>25072063.020000003</v>
      </c>
      <c r="H16" s="45">
        <v>2400</v>
      </c>
    </row>
    <row r="17" spans="1:8" ht="15" customHeight="1" x14ac:dyDescent="0.2">
      <c r="A17" s="38" t="s">
        <v>70</v>
      </c>
      <c r="B17" s="10">
        <v>1632000</v>
      </c>
      <c r="C17" s="12">
        <v>500000</v>
      </c>
      <c r="D17" s="10">
        <f t="shared" si="0"/>
        <v>2132000</v>
      </c>
      <c r="E17" s="12">
        <v>0</v>
      </c>
      <c r="F17" s="10">
        <v>0</v>
      </c>
      <c r="G17" s="12">
        <f t="shared" si="1"/>
        <v>2132000</v>
      </c>
      <c r="H17" s="45">
        <v>2500</v>
      </c>
    </row>
    <row r="18" spans="1:8" ht="15" customHeight="1" x14ac:dyDescent="0.2">
      <c r="A18" s="38" t="s">
        <v>71</v>
      </c>
      <c r="B18" s="10">
        <v>22524975.489999998</v>
      </c>
      <c r="C18" s="12">
        <v>4272145.29</v>
      </c>
      <c r="D18" s="10">
        <f t="shared" si="0"/>
        <v>26797120.779999997</v>
      </c>
      <c r="E18" s="12">
        <v>8506754.5199999996</v>
      </c>
      <c r="F18" s="10">
        <v>8506754.5199999996</v>
      </c>
      <c r="G18" s="12">
        <f t="shared" si="1"/>
        <v>18290366.259999998</v>
      </c>
      <c r="H18" s="45">
        <v>2600</v>
      </c>
    </row>
    <row r="19" spans="1:8" ht="15" customHeight="1" x14ac:dyDescent="0.2">
      <c r="A19" s="38" t="s">
        <v>72</v>
      </c>
      <c r="B19" s="10">
        <v>15294400</v>
      </c>
      <c r="C19" s="12">
        <v>106715.2</v>
      </c>
      <c r="D19" s="10">
        <f t="shared" si="0"/>
        <v>15401115.199999999</v>
      </c>
      <c r="E19" s="12">
        <v>194547.20000000001</v>
      </c>
      <c r="F19" s="10">
        <v>194547.20000000001</v>
      </c>
      <c r="G19" s="12">
        <f t="shared" si="1"/>
        <v>15206568</v>
      </c>
      <c r="H19" s="45">
        <v>2700</v>
      </c>
    </row>
    <row r="20" spans="1:8" ht="15" customHeight="1" x14ac:dyDescent="0.2">
      <c r="A20" s="38" t="s">
        <v>73</v>
      </c>
      <c r="B20" s="10">
        <v>1550000</v>
      </c>
      <c r="C20" s="12">
        <v>250000</v>
      </c>
      <c r="D20" s="10">
        <f t="shared" si="0"/>
        <v>1800000</v>
      </c>
      <c r="E20" s="12">
        <v>250000</v>
      </c>
      <c r="F20" s="10">
        <v>250000</v>
      </c>
      <c r="G20" s="12">
        <f t="shared" si="1"/>
        <v>1550000</v>
      </c>
      <c r="H20" s="45">
        <v>2800</v>
      </c>
    </row>
    <row r="21" spans="1:8" ht="15" customHeight="1" x14ac:dyDescent="0.2">
      <c r="A21" s="38" t="s">
        <v>74</v>
      </c>
      <c r="B21" s="10">
        <v>10607500</v>
      </c>
      <c r="C21" s="12">
        <v>41847.32</v>
      </c>
      <c r="D21" s="10">
        <f t="shared" si="0"/>
        <v>10649347.32</v>
      </c>
      <c r="E21" s="12">
        <v>1617749.87</v>
      </c>
      <c r="F21" s="10">
        <v>1617749.87</v>
      </c>
      <c r="G21" s="12">
        <f t="shared" si="1"/>
        <v>9031597.4499999993</v>
      </c>
      <c r="H21" s="45">
        <v>2900</v>
      </c>
    </row>
    <row r="22" spans="1:8" ht="15" customHeight="1" x14ac:dyDescent="0.2">
      <c r="A22" s="39" t="s">
        <v>58</v>
      </c>
      <c r="B22" s="42">
        <f>SUM(B23:B31)</f>
        <v>143107409.88999999</v>
      </c>
      <c r="C22" s="44">
        <f>SUM(C23:C31)</f>
        <v>78409464.37000002</v>
      </c>
      <c r="D22" s="42">
        <f t="shared" si="0"/>
        <v>221516874.25999999</v>
      </c>
      <c r="E22" s="44">
        <f>SUM(E23:E31)</f>
        <v>49165488.920000002</v>
      </c>
      <c r="F22" s="42">
        <f>SUM(F23:F31)</f>
        <v>49164160.140000008</v>
      </c>
      <c r="G22" s="44">
        <f t="shared" si="1"/>
        <v>172351385.33999997</v>
      </c>
      <c r="H22" s="46">
        <v>0</v>
      </c>
    </row>
    <row r="23" spans="1:8" ht="15" customHeight="1" x14ac:dyDescent="0.2">
      <c r="A23" s="38" t="s">
        <v>75</v>
      </c>
      <c r="B23" s="10">
        <v>27597784.440000001</v>
      </c>
      <c r="C23" s="12">
        <v>4828212</v>
      </c>
      <c r="D23" s="10">
        <f t="shared" si="0"/>
        <v>32425996.440000001</v>
      </c>
      <c r="E23" s="12">
        <v>11437115.74</v>
      </c>
      <c r="F23" s="10">
        <v>11437115.74</v>
      </c>
      <c r="G23" s="12">
        <f t="shared" si="1"/>
        <v>20988880.700000003</v>
      </c>
      <c r="H23" s="45">
        <v>3100</v>
      </c>
    </row>
    <row r="24" spans="1:8" ht="15" customHeight="1" x14ac:dyDescent="0.2">
      <c r="A24" s="38" t="s">
        <v>76</v>
      </c>
      <c r="B24" s="10">
        <v>10705000</v>
      </c>
      <c r="C24" s="12">
        <v>4528137.7300000004</v>
      </c>
      <c r="D24" s="10">
        <f t="shared" si="0"/>
        <v>15233137.73</v>
      </c>
      <c r="E24" s="12">
        <v>2200408.06</v>
      </c>
      <c r="F24" s="10">
        <v>2200408.06</v>
      </c>
      <c r="G24" s="12">
        <f t="shared" si="1"/>
        <v>13032729.67</v>
      </c>
      <c r="H24" s="45">
        <v>3200</v>
      </c>
    </row>
    <row r="25" spans="1:8" ht="15" customHeight="1" x14ac:dyDescent="0.2">
      <c r="A25" s="38" t="s">
        <v>77</v>
      </c>
      <c r="B25" s="10">
        <v>16910000</v>
      </c>
      <c r="C25" s="12">
        <v>42894692.75</v>
      </c>
      <c r="D25" s="10">
        <f t="shared" si="0"/>
        <v>59804692.75</v>
      </c>
      <c r="E25" s="12">
        <v>19051601.879999999</v>
      </c>
      <c r="F25" s="10">
        <v>19050273.100000001</v>
      </c>
      <c r="G25" s="12">
        <f t="shared" si="1"/>
        <v>40753090.870000005</v>
      </c>
      <c r="H25" s="45">
        <v>3300</v>
      </c>
    </row>
    <row r="26" spans="1:8" ht="15" customHeight="1" x14ac:dyDescent="0.2">
      <c r="A26" s="38" t="s">
        <v>78</v>
      </c>
      <c r="B26" s="10">
        <v>8000000</v>
      </c>
      <c r="C26" s="12">
        <v>16781981.82</v>
      </c>
      <c r="D26" s="10">
        <f t="shared" si="0"/>
        <v>24781981.82</v>
      </c>
      <c r="E26" s="12">
        <v>929174.79</v>
      </c>
      <c r="F26" s="10">
        <v>929174.79</v>
      </c>
      <c r="G26" s="12">
        <f t="shared" si="1"/>
        <v>23852807.030000001</v>
      </c>
      <c r="H26" s="45">
        <v>3400</v>
      </c>
    </row>
    <row r="27" spans="1:8" ht="15" customHeight="1" x14ac:dyDescent="0.2">
      <c r="A27" s="38" t="s">
        <v>79</v>
      </c>
      <c r="B27" s="10">
        <v>18210500</v>
      </c>
      <c r="C27" s="12">
        <v>6421902.04</v>
      </c>
      <c r="D27" s="10">
        <f t="shared" si="0"/>
        <v>24632402.039999999</v>
      </c>
      <c r="E27" s="12">
        <v>4717623.92</v>
      </c>
      <c r="F27" s="10">
        <v>4717623.92</v>
      </c>
      <c r="G27" s="12">
        <f t="shared" si="1"/>
        <v>19914778.119999997</v>
      </c>
      <c r="H27" s="45">
        <v>3500</v>
      </c>
    </row>
    <row r="28" spans="1:8" ht="15" customHeight="1" x14ac:dyDescent="0.2">
      <c r="A28" s="38" t="s">
        <v>126</v>
      </c>
      <c r="B28" s="10">
        <v>8071500</v>
      </c>
      <c r="C28" s="12">
        <v>967233.03</v>
      </c>
      <c r="D28" s="10">
        <f t="shared" si="0"/>
        <v>9038733.0299999993</v>
      </c>
      <c r="E28" s="12">
        <v>327454.21000000002</v>
      </c>
      <c r="F28" s="10">
        <v>327454.21000000002</v>
      </c>
      <c r="G28" s="12">
        <f t="shared" si="1"/>
        <v>8711278.8199999984</v>
      </c>
      <c r="H28" s="45">
        <v>3600</v>
      </c>
    </row>
    <row r="29" spans="1:8" ht="15" customHeight="1" x14ac:dyDescent="0.2">
      <c r="A29" s="38" t="s">
        <v>80</v>
      </c>
      <c r="B29" s="10">
        <v>590000</v>
      </c>
      <c r="C29" s="12">
        <v>30000</v>
      </c>
      <c r="D29" s="10">
        <f t="shared" si="0"/>
        <v>620000</v>
      </c>
      <c r="E29" s="12">
        <v>86513.5</v>
      </c>
      <c r="F29" s="10">
        <v>86513.5</v>
      </c>
      <c r="G29" s="12">
        <f t="shared" si="1"/>
        <v>533486.5</v>
      </c>
      <c r="H29" s="45">
        <v>3700</v>
      </c>
    </row>
    <row r="30" spans="1:8" ht="15" customHeight="1" x14ac:dyDescent="0.2">
      <c r="A30" s="38" t="s">
        <v>81</v>
      </c>
      <c r="B30" s="10">
        <v>33370000</v>
      </c>
      <c r="C30" s="12">
        <v>1950000</v>
      </c>
      <c r="D30" s="10">
        <f t="shared" si="0"/>
        <v>35320000</v>
      </c>
      <c r="E30" s="12">
        <v>8153298.9500000002</v>
      </c>
      <c r="F30" s="10">
        <v>8153298.9500000002</v>
      </c>
      <c r="G30" s="12">
        <f t="shared" si="1"/>
        <v>27166701.050000001</v>
      </c>
      <c r="H30" s="45">
        <v>3800</v>
      </c>
    </row>
    <row r="31" spans="1:8" ht="15" customHeight="1" x14ac:dyDescent="0.2">
      <c r="A31" s="38" t="s">
        <v>18</v>
      </c>
      <c r="B31" s="10">
        <v>19652625.449999999</v>
      </c>
      <c r="C31" s="12">
        <v>7305</v>
      </c>
      <c r="D31" s="10">
        <f t="shared" si="0"/>
        <v>19659930.449999999</v>
      </c>
      <c r="E31" s="12">
        <v>2262297.87</v>
      </c>
      <c r="F31" s="10">
        <v>2262297.87</v>
      </c>
      <c r="G31" s="12">
        <f t="shared" si="1"/>
        <v>17397632.579999998</v>
      </c>
      <c r="H31" s="45">
        <v>3900</v>
      </c>
    </row>
    <row r="32" spans="1:8" ht="15" customHeight="1" x14ac:dyDescent="0.2">
      <c r="A32" s="39" t="s">
        <v>118</v>
      </c>
      <c r="B32" s="42">
        <f>SUM(B33:B41)</f>
        <v>155053852.25999999</v>
      </c>
      <c r="C32" s="44">
        <f>SUM(C33:C41)</f>
        <v>7508150.3099999996</v>
      </c>
      <c r="D32" s="42">
        <f t="shared" si="0"/>
        <v>162562002.56999999</v>
      </c>
      <c r="E32" s="44">
        <f>SUM(E33:E41)</f>
        <v>29907468.280000001</v>
      </c>
      <c r="F32" s="42">
        <f>SUM(F33:F41)</f>
        <v>29421573.609999999</v>
      </c>
      <c r="G32" s="44">
        <f t="shared" si="1"/>
        <v>132654534.28999999</v>
      </c>
      <c r="H32" s="46">
        <v>0</v>
      </c>
    </row>
    <row r="33" spans="1:8" ht="15" customHeight="1" x14ac:dyDescent="0.2">
      <c r="A33" s="38" t="s">
        <v>82</v>
      </c>
      <c r="B33" s="10">
        <v>0</v>
      </c>
      <c r="C33" s="12">
        <v>0</v>
      </c>
      <c r="D33" s="10">
        <f t="shared" si="0"/>
        <v>0</v>
      </c>
      <c r="E33" s="12">
        <v>0</v>
      </c>
      <c r="F33" s="10">
        <v>0</v>
      </c>
      <c r="G33" s="12">
        <f t="shared" si="1"/>
        <v>0</v>
      </c>
      <c r="H33" s="45">
        <v>4100</v>
      </c>
    </row>
    <row r="34" spans="1:8" ht="15" customHeight="1" x14ac:dyDescent="0.2">
      <c r="A34" s="38" t="s">
        <v>83</v>
      </c>
      <c r="B34" s="10">
        <v>97262465.290000007</v>
      </c>
      <c r="C34" s="12">
        <v>7259459.3099999996</v>
      </c>
      <c r="D34" s="10">
        <f t="shared" si="0"/>
        <v>104521924.60000001</v>
      </c>
      <c r="E34" s="12">
        <v>24791593.120000001</v>
      </c>
      <c r="F34" s="10">
        <v>24791593.120000001</v>
      </c>
      <c r="G34" s="12">
        <f t="shared" si="1"/>
        <v>79730331.480000004</v>
      </c>
      <c r="H34" s="45">
        <v>4200</v>
      </c>
    </row>
    <row r="35" spans="1:8" ht="15" customHeight="1" x14ac:dyDescent="0.2">
      <c r="A35" s="38" t="s">
        <v>84</v>
      </c>
      <c r="B35" s="10">
        <v>22300000</v>
      </c>
      <c r="C35" s="12">
        <v>-1600000</v>
      </c>
      <c r="D35" s="10">
        <f t="shared" si="0"/>
        <v>20700000</v>
      </c>
      <c r="E35" s="12">
        <v>1538880</v>
      </c>
      <c r="F35" s="10">
        <v>1538880</v>
      </c>
      <c r="G35" s="12">
        <f t="shared" si="1"/>
        <v>19161120</v>
      </c>
      <c r="H35" s="45">
        <v>4300</v>
      </c>
    </row>
    <row r="36" spans="1:8" ht="15" customHeight="1" x14ac:dyDescent="0.2">
      <c r="A36" s="38" t="s">
        <v>85</v>
      </c>
      <c r="B36" s="10">
        <v>35491386.969999999</v>
      </c>
      <c r="C36" s="12">
        <v>1848691</v>
      </c>
      <c r="D36" s="10">
        <f t="shared" si="0"/>
        <v>37340077.969999999</v>
      </c>
      <c r="E36" s="12">
        <v>3576995.16</v>
      </c>
      <c r="F36" s="10">
        <v>3091100.49</v>
      </c>
      <c r="G36" s="12">
        <f t="shared" si="1"/>
        <v>33763082.810000002</v>
      </c>
      <c r="H36" s="45">
        <v>4400</v>
      </c>
    </row>
    <row r="37" spans="1:8" ht="15" customHeight="1" x14ac:dyDescent="0.2">
      <c r="A37" s="38" t="s">
        <v>39</v>
      </c>
      <c r="B37" s="10">
        <v>0</v>
      </c>
      <c r="C37" s="12">
        <v>0</v>
      </c>
      <c r="D37" s="10">
        <f t="shared" si="0"/>
        <v>0</v>
      </c>
      <c r="E37" s="12">
        <v>0</v>
      </c>
      <c r="F37" s="10">
        <v>0</v>
      </c>
      <c r="G37" s="12">
        <f t="shared" si="1"/>
        <v>0</v>
      </c>
      <c r="H37" s="45">
        <v>4500</v>
      </c>
    </row>
    <row r="38" spans="1:8" ht="15" customHeight="1" x14ac:dyDescent="0.2">
      <c r="A38" s="38" t="s">
        <v>86</v>
      </c>
      <c r="B38" s="10">
        <v>0</v>
      </c>
      <c r="C38" s="12">
        <v>0</v>
      </c>
      <c r="D38" s="10">
        <f t="shared" si="0"/>
        <v>0</v>
      </c>
      <c r="E38" s="12">
        <v>0</v>
      </c>
      <c r="F38" s="10">
        <v>0</v>
      </c>
      <c r="G38" s="12">
        <f t="shared" si="1"/>
        <v>0</v>
      </c>
      <c r="H38" s="45">
        <v>4600</v>
      </c>
    </row>
    <row r="39" spans="1:8" ht="15" customHeight="1" x14ac:dyDescent="0.2">
      <c r="A39" s="38" t="s">
        <v>87</v>
      </c>
      <c r="B39" s="10">
        <v>0</v>
      </c>
      <c r="C39" s="12">
        <v>0</v>
      </c>
      <c r="D39" s="10">
        <f t="shared" si="0"/>
        <v>0</v>
      </c>
      <c r="E39" s="12">
        <v>0</v>
      </c>
      <c r="F39" s="10">
        <v>0</v>
      </c>
      <c r="G39" s="12">
        <f t="shared" si="1"/>
        <v>0</v>
      </c>
      <c r="H39" s="45">
        <v>4700</v>
      </c>
    </row>
    <row r="40" spans="1:8" ht="15" customHeight="1" x14ac:dyDescent="0.2">
      <c r="A40" s="38" t="s">
        <v>35</v>
      </c>
      <c r="B40" s="10">
        <v>0</v>
      </c>
      <c r="C40" s="12">
        <v>0</v>
      </c>
      <c r="D40" s="10">
        <f t="shared" si="0"/>
        <v>0</v>
      </c>
      <c r="E40" s="12">
        <v>0</v>
      </c>
      <c r="F40" s="10">
        <v>0</v>
      </c>
      <c r="G40" s="12">
        <f t="shared" si="1"/>
        <v>0</v>
      </c>
      <c r="H40" s="45">
        <v>4800</v>
      </c>
    </row>
    <row r="41" spans="1:8" ht="15" customHeight="1" x14ac:dyDescent="0.2">
      <c r="A41" s="38" t="s">
        <v>88</v>
      </c>
      <c r="B41" s="10">
        <v>0</v>
      </c>
      <c r="C41" s="12">
        <v>0</v>
      </c>
      <c r="D41" s="10">
        <f t="shared" si="0"/>
        <v>0</v>
      </c>
      <c r="E41" s="12">
        <v>0</v>
      </c>
      <c r="F41" s="10">
        <v>0</v>
      </c>
      <c r="G41" s="12">
        <f t="shared" si="1"/>
        <v>0</v>
      </c>
      <c r="H41" s="45">
        <v>4900</v>
      </c>
    </row>
    <row r="42" spans="1:8" ht="15" customHeight="1" x14ac:dyDescent="0.2">
      <c r="A42" s="39" t="s">
        <v>119</v>
      </c>
      <c r="B42" s="42">
        <f>SUM(B43:B51)</f>
        <v>8008800</v>
      </c>
      <c r="C42" s="44">
        <f>SUM(C43:C51)</f>
        <v>51093591.869999997</v>
      </c>
      <c r="D42" s="42">
        <f t="shared" si="0"/>
        <v>59102391.869999997</v>
      </c>
      <c r="E42" s="44">
        <f>SUM(E43:E51)</f>
        <v>28804498.239999998</v>
      </c>
      <c r="F42" s="42">
        <f>SUM(F43:F51)</f>
        <v>28804498.239999998</v>
      </c>
      <c r="G42" s="44">
        <f t="shared" si="1"/>
        <v>30297893.629999999</v>
      </c>
      <c r="H42" s="46">
        <v>0</v>
      </c>
    </row>
    <row r="43" spans="1:8" ht="15" customHeight="1" x14ac:dyDescent="0.2">
      <c r="A43" s="40" t="s">
        <v>89</v>
      </c>
      <c r="B43" s="10">
        <v>2500000</v>
      </c>
      <c r="C43" s="12">
        <v>0</v>
      </c>
      <c r="D43" s="10">
        <f t="shared" si="0"/>
        <v>2500000</v>
      </c>
      <c r="E43" s="12">
        <v>0</v>
      </c>
      <c r="F43" s="10">
        <v>0</v>
      </c>
      <c r="G43" s="12">
        <f t="shared" si="1"/>
        <v>2500000</v>
      </c>
      <c r="H43" s="45">
        <v>5100</v>
      </c>
    </row>
    <row r="44" spans="1:8" ht="15" customHeight="1" x14ac:dyDescent="0.2">
      <c r="A44" s="38" t="s">
        <v>90</v>
      </c>
      <c r="B44" s="10">
        <v>0</v>
      </c>
      <c r="C44" s="12">
        <v>4350</v>
      </c>
      <c r="D44" s="10">
        <f t="shared" si="0"/>
        <v>4350</v>
      </c>
      <c r="E44" s="12">
        <v>4350</v>
      </c>
      <c r="F44" s="10">
        <v>4350</v>
      </c>
      <c r="G44" s="12">
        <f t="shared" si="1"/>
        <v>0</v>
      </c>
      <c r="H44" s="45">
        <v>5200</v>
      </c>
    </row>
    <row r="45" spans="1:8" ht="15" customHeight="1" x14ac:dyDescent="0.2">
      <c r="A45" s="38" t="s">
        <v>91</v>
      </c>
      <c r="B45" s="10">
        <v>0</v>
      </c>
      <c r="C45" s="12">
        <v>0</v>
      </c>
      <c r="D45" s="10">
        <f t="shared" si="0"/>
        <v>0</v>
      </c>
      <c r="E45" s="12">
        <v>0</v>
      </c>
      <c r="F45" s="10">
        <v>0</v>
      </c>
      <c r="G45" s="12">
        <f t="shared" si="1"/>
        <v>0</v>
      </c>
      <c r="H45" s="45">
        <v>5300</v>
      </c>
    </row>
    <row r="46" spans="1:8" ht="15" customHeight="1" x14ac:dyDescent="0.2">
      <c r="A46" s="38" t="s">
        <v>92</v>
      </c>
      <c r="B46" s="10">
        <v>0</v>
      </c>
      <c r="C46" s="12">
        <v>23288827.809999999</v>
      </c>
      <c r="D46" s="10">
        <f t="shared" si="0"/>
        <v>23288827.809999999</v>
      </c>
      <c r="E46" s="12">
        <v>14499990.619999999</v>
      </c>
      <c r="F46" s="10">
        <v>14499990.619999999</v>
      </c>
      <c r="G46" s="12">
        <f t="shared" si="1"/>
        <v>8788837.1899999995</v>
      </c>
      <c r="H46" s="45">
        <v>5400</v>
      </c>
    </row>
    <row r="47" spans="1:8" ht="15" customHeight="1" x14ac:dyDescent="0.2">
      <c r="A47" s="38" t="s">
        <v>93</v>
      </c>
      <c r="B47" s="10">
        <v>0</v>
      </c>
      <c r="C47" s="12">
        <v>0</v>
      </c>
      <c r="D47" s="10">
        <f t="shared" si="0"/>
        <v>0</v>
      </c>
      <c r="E47" s="12">
        <v>0</v>
      </c>
      <c r="F47" s="10">
        <v>0</v>
      </c>
      <c r="G47" s="12">
        <f t="shared" si="1"/>
        <v>0</v>
      </c>
      <c r="H47" s="45">
        <v>5500</v>
      </c>
    </row>
    <row r="48" spans="1:8" ht="15" customHeight="1" x14ac:dyDescent="0.2">
      <c r="A48" s="38" t="s">
        <v>94</v>
      </c>
      <c r="B48" s="10">
        <v>1000000</v>
      </c>
      <c r="C48" s="12">
        <v>15223700.699999999</v>
      </c>
      <c r="D48" s="10">
        <f t="shared" si="0"/>
        <v>16223700.699999999</v>
      </c>
      <c r="E48" s="12">
        <v>11723449.26</v>
      </c>
      <c r="F48" s="10">
        <v>11723449.26</v>
      </c>
      <c r="G48" s="12">
        <f t="shared" si="1"/>
        <v>4500251.4399999995</v>
      </c>
      <c r="H48" s="45">
        <v>5600</v>
      </c>
    </row>
    <row r="49" spans="1:8" ht="15" customHeight="1" x14ac:dyDescent="0.2">
      <c r="A49" s="38" t="s">
        <v>95</v>
      </c>
      <c r="B49" s="10">
        <v>0</v>
      </c>
      <c r="C49" s="12">
        <v>0</v>
      </c>
      <c r="D49" s="10">
        <f t="shared" si="0"/>
        <v>0</v>
      </c>
      <c r="E49" s="12">
        <v>0</v>
      </c>
      <c r="F49" s="10">
        <v>0</v>
      </c>
      <c r="G49" s="12">
        <f t="shared" si="1"/>
        <v>0</v>
      </c>
      <c r="H49" s="45">
        <v>5700</v>
      </c>
    </row>
    <row r="50" spans="1:8" ht="15" customHeight="1" x14ac:dyDescent="0.2">
      <c r="A50" s="38" t="s">
        <v>96</v>
      </c>
      <c r="B50" s="10">
        <v>0</v>
      </c>
      <c r="C50" s="12">
        <v>10000000</v>
      </c>
      <c r="D50" s="10">
        <f t="shared" si="0"/>
        <v>10000000</v>
      </c>
      <c r="E50" s="12">
        <v>0</v>
      </c>
      <c r="F50" s="10">
        <v>0</v>
      </c>
      <c r="G50" s="12">
        <f t="shared" si="1"/>
        <v>10000000</v>
      </c>
      <c r="H50" s="45">
        <v>5800</v>
      </c>
    </row>
    <row r="51" spans="1:8" ht="15" customHeight="1" x14ac:dyDescent="0.2">
      <c r="A51" s="38" t="s">
        <v>97</v>
      </c>
      <c r="B51" s="10">
        <v>4508800</v>
      </c>
      <c r="C51" s="12">
        <v>2576713.36</v>
      </c>
      <c r="D51" s="10">
        <f t="shared" si="0"/>
        <v>7085513.3599999994</v>
      </c>
      <c r="E51" s="12">
        <v>2576708.36</v>
      </c>
      <c r="F51" s="10">
        <v>2576708.36</v>
      </c>
      <c r="G51" s="12">
        <f t="shared" si="1"/>
        <v>4508805</v>
      </c>
      <c r="H51" s="45">
        <v>5900</v>
      </c>
    </row>
    <row r="52" spans="1:8" ht="15" customHeight="1" x14ac:dyDescent="0.2">
      <c r="A52" s="39" t="s">
        <v>59</v>
      </c>
      <c r="B52" s="42">
        <f>SUM(B53:B55)</f>
        <v>178638565</v>
      </c>
      <c r="C52" s="44">
        <f>SUM(C53:C55)</f>
        <v>125557851.75</v>
      </c>
      <c r="D52" s="42">
        <f t="shared" si="0"/>
        <v>304196416.75</v>
      </c>
      <c r="E52" s="44">
        <f>SUM(E53:E55)</f>
        <v>93937469.719999999</v>
      </c>
      <c r="F52" s="42">
        <f>SUM(F53:F55)</f>
        <v>93884604.289999992</v>
      </c>
      <c r="G52" s="44">
        <f t="shared" si="1"/>
        <v>210258947.03</v>
      </c>
      <c r="H52" s="46">
        <v>0</v>
      </c>
    </row>
    <row r="53" spans="1:8" ht="15" customHeight="1" x14ac:dyDescent="0.2">
      <c r="A53" s="38" t="s">
        <v>98</v>
      </c>
      <c r="B53" s="10">
        <v>178638565</v>
      </c>
      <c r="C53" s="12">
        <v>74637777.150000006</v>
      </c>
      <c r="D53" s="10">
        <f t="shared" si="0"/>
        <v>253276342.15000001</v>
      </c>
      <c r="E53" s="12">
        <v>62166991.969999999</v>
      </c>
      <c r="F53" s="10">
        <v>62095687.82</v>
      </c>
      <c r="G53" s="12">
        <f t="shared" si="1"/>
        <v>191109350.18000001</v>
      </c>
      <c r="H53" s="45">
        <v>6100</v>
      </c>
    </row>
    <row r="54" spans="1:8" ht="15" customHeight="1" x14ac:dyDescent="0.2">
      <c r="A54" s="38" t="s">
        <v>99</v>
      </c>
      <c r="B54" s="10">
        <v>0</v>
      </c>
      <c r="C54" s="12">
        <v>50920074.600000001</v>
      </c>
      <c r="D54" s="10">
        <f t="shared" si="0"/>
        <v>50920074.600000001</v>
      </c>
      <c r="E54" s="12">
        <v>31770477.75</v>
      </c>
      <c r="F54" s="10">
        <v>31788916.469999999</v>
      </c>
      <c r="G54" s="12">
        <f t="shared" si="1"/>
        <v>19149596.850000001</v>
      </c>
      <c r="H54" s="45">
        <v>6200</v>
      </c>
    </row>
    <row r="55" spans="1:8" ht="15" customHeight="1" x14ac:dyDescent="0.2">
      <c r="A55" s="38" t="s">
        <v>100</v>
      </c>
      <c r="B55" s="10">
        <v>0</v>
      </c>
      <c r="C55" s="12">
        <v>0</v>
      </c>
      <c r="D55" s="10">
        <f t="shared" si="0"/>
        <v>0</v>
      </c>
      <c r="E55" s="12">
        <v>0</v>
      </c>
      <c r="F55" s="10">
        <v>0</v>
      </c>
      <c r="G55" s="12">
        <f t="shared" si="1"/>
        <v>0</v>
      </c>
      <c r="H55" s="45">
        <v>6300</v>
      </c>
    </row>
    <row r="56" spans="1:8" ht="15" customHeight="1" x14ac:dyDescent="0.2">
      <c r="A56" s="39" t="s">
        <v>120</v>
      </c>
      <c r="B56" s="42">
        <f>SUM(B57:B63)</f>
        <v>0</v>
      </c>
      <c r="C56" s="44">
        <f>SUM(C57:C63)</f>
        <v>1448238.35</v>
      </c>
      <c r="D56" s="42">
        <f t="shared" si="0"/>
        <v>1448238.35</v>
      </c>
      <c r="E56" s="44">
        <f>SUM(E57:E63)</f>
        <v>0</v>
      </c>
      <c r="F56" s="42">
        <f>SUM(F57:F63)</f>
        <v>0</v>
      </c>
      <c r="G56" s="44">
        <f t="shared" si="1"/>
        <v>1448238.35</v>
      </c>
      <c r="H56" s="46">
        <v>0</v>
      </c>
    </row>
    <row r="57" spans="1:8" ht="15" customHeight="1" x14ac:dyDescent="0.2">
      <c r="A57" s="38" t="s">
        <v>127</v>
      </c>
      <c r="B57" s="10">
        <v>0</v>
      </c>
      <c r="C57" s="12">
        <v>0</v>
      </c>
      <c r="D57" s="10">
        <f t="shared" si="0"/>
        <v>0</v>
      </c>
      <c r="E57" s="12">
        <v>0</v>
      </c>
      <c r="F57" s="10">
        <v>0</v>
      </c>
      <c r="G57" s="12">
        <f t="shared" si="1"/>
        <v>0</v>
      </c>
      <c r="H57" s="45">
        <v>7100</v>
      </c>
    </row>
    <row r="58" spans="1:8" ht="15" customHeight="1" x14ac:dyDescent="0.2">
      <c r="A58" s="38" t="s">
        <v>101</v>
      </c>
      <c r="B58" s="10">
        <v>0</v>
      </c>
      <c r="C58" s="12">
        <v>0</v>
      </c>
      <c r="D58" s="10">
        <f t="shared" si="0"/>
        <v>0</v>
      </c>
      <c r="E58" s="12">
        <v>0</v>
      </c>
      <c r="F58" s="10">
        <v>0</v>
      </c>
      <c r="G58" s="12">
        <f t="shared" si="1"/>
        <v>0</v>
      </c>
      <c r="H58" s="45">
        <v>7200</v>
      </c>
    </row>
    <row r="59" spans="1:8" ht="15" customHeight="1" x14ac:dyDescent="0.2">
      <c r="A59" s="38" t="s">
        <v>102</v>
      </c>
      <c r="B59" s="10">
        <v>0</v>
      </c>
      <c r="C59" s="12">
        <v>0</v>
      </c>
      <c r="D59" s="10">
        <f t="shared" si="0"/>
        <v>0</v>
      </c>
      <c r="E59" s="12">
        <v>0</v>
      </c>
      <c r="F59" s="10">
        <v>0</v>
      </c>
      <c r="G59" s="12">
        <f t="shared" si="1"/>
        <v>0</v>
      </c>
      <c r="H59" s="45">
        <v>7300</v>
      </c>
    </row>
    <row r="60" spans="1:8" ht="15" customHeight="1" x14ac:dyDescent="0.2">
      <c r="A60" s="38" t="s">
        <v>103</v>
      </c>
      <c r="B60" s="10">
        <v>0</v>
      </c>
      <c r="C60" s="12">
        <v>0</v>
      </c>
      <c r="D60" s="10">
        <f t="shared" si="0"/>
        <v>0</v>
      </c>
      <c r="E60" s="12">
        <v>0</v>
      </c>
      <c r="F60" s="10">
        <v>0</v>
      </c>
      <c r="G60" s="12">
        <f t="shared" si="1"/>
        <v>0</v>
      </c>
      <c r="H60" s="45">
        <v>7400</v>
      </c>
    </row>
    <row r="61" spans="1:8" ht="15" customHeight="1" x14ac:dyDescent="0.2">
      <c r="A61" s="38" t="s">
        <v>104</v>
      </c>
      <c r="B61" s="10">
        <v>0</v>
      </c>
      <c r="C61" s="12">
        <v>0</v>
      </c>
      <c r="D61" s="10">
        <f t="shared" si="0"/>
        <v>0</v>
      </c>
      <c r="E61" s="12">
        <v>0</v>
      </c>
      <c r="F61" s="10">
        <v>0</v>
      </c>
      <c r="G61" s="12">
        <f t="shared" si="1"/>
        <v>0</v>
      </c>
      <c r="H61" s="45">
        <v>7500</v>
      </c>
    </row>
    <row r="62" spans="1:8" ht="15" customHeight="1" x14ac:dyDescent="0.2">
      <c r="A62" s="38" t="s">
        <v>105</v>
      </c>
      <c r="B62" s="10">
        <v>0</v>
      </c>
      <c r="C62" s="12">
        <v>0</v>
      </c>
      <c r="D62" s="10">
        <f t="shared" si="0"/>
        <v>0</v>
      </c>
      <c r="E62" s="12">
        <v>0</v>
      </c>
      <c r="F62" s="10">
        <v>0</v>
      </c>
      <c r="G62" s="12">
        <f t="shared" si="1"/>
        <v>0</v>
      </c>
      <c r="H62" s="45">
        <v>7600</v>
      </c>
    </row>
    <row r="63" spans="1:8" ht="15" customHeight="1" x14ac:dyDescent="0.2">
      <c r="A63" s="38" t="s">
        <v>106</v>
      </c>
      <c r="B63" s="10">
        <v>0</v>
      </c>
      <c r="C63" s="12">
        <v>1448238.35</v>
      </c>
      <c r="D63" s="10">
        <f t="shared" si="0"/>
        <v>1448238.35</v>
      </c>
      <c r="E63" s="12">
        <v>0</v>
      </c>
      <c r="F63" s="10">
        <v>0</v>
      </c>
      <c r="G63" s="12">
        <f t="shared" si="1"/>
        <v>1448238.35</v>
      </c>
      <c r="H63" s="45">
        <v>7900</v>
      </c>
    </row>
    <row r="64" spans="1:8" ht="15" customHeight="1" x14ac:dyDescent="0.2">
      <c r="A64" s="39" t="s">
        <v>121</v>
      </c>
      <c r="B64" s="42">
        <f>SUM(B65:B67)</f>
        <v>0</v>
      </c>
      <c r="C64" s="44">
        <f>SUM(C65:C67)</f>
        <v>0</v>
      </c>
      <c r="D64" s="42">
        <f t="shared" si="0"/>
        <v>0</v>
      </c>
      <c r="E64" s="44">
        <f>SUM(E65:E67)</f>
        <v>0</v>
      </c>
      <c r="F64" s="42">
        <f>SUM(F65:F67)</f>
        <v>0</v>
      </c>
      <c r="G64" s="44">
        <f t="shared" si="1"/>
        <v>0</v>
      </c>
      <c r="H64" s="46">
        <v>0</v>
      </c>
    </row>
    <row r="65" spans="1:8" ht="15" customHeight="1" x14ac:dyDescent="0.2">
      <c r="A65" s="38" t="s">
        <v>36</v>
      </c>
      <c r="B65" s="10">
        <v>0</v>
      </c>
      <c r="C65" s="12">
        <v>0</v>
      </c>
      <c r="D65" s="10">
        <f t="shared" si="0"/>
        <v>0</v>
      </c>
      <c r="E65" s="12">
        <v>0</v>
      </c>
      <c r="F65" s="10">
        <v>0</v>
      </c>
      <c r="G65" s="12">
        <f t="shared" si="1"/>
        <v>0</v>
      </c>
      <c r="H65" s="45">
        <v>8100</v>
      </c>
    </row>
    <row r="66" spans="1:8" ht="15" customHeight="1" x14ac:dyDescent="0.2">
      <c r="A66" s="38" t="s">
        <v>37</v>
      </c>
      <c r="B66" s="10">
        <v>0</v>
      </c>
      <c r="C66" s="12">
        <v>0</v>
      </c>
      <c r="D66" s="10">
        <f t="shared" si="0"/>
        <v>0</v>
      </c>
      <c r="E66" s="12">
        <v>0</v>
      </c>
      <c r="F66" s="10">
        <v>0</v>
      </c>
      <c r="G66" s="12">
        <f t="shared" si="1"/>
        <v>0</v>
      </c>
      <c r="H66" s="45">
        <v>8300</v>
      </c>
    </row>
    <row r="67" spans="1:8" ht="15" customHeight="1" x14ac:dyDescent="0.2">
      <c r="A67" s="38" t="s">
        <v>38</v>
      </c>
      <c r="B67" s="10">
        <v>0</v>
      </c>
      <c r="C67" s="12">
        <v>0</v>
      </c>
      <c r="D67" s="10">
        <f t="shared" si="0"/>
        <v>0</v>
      </c>
      <c r="E67" s="12">
        <v>0</v>
      </c>
      <c r="F67" s="10">
        <v>0</v>
      </c>
      <c r="G67" s="12">
        <f t="shared" si="1"/>
        <v>0</v>
      </c>
      <c r="H67" s="45">
        <v>8500</v>
      </c>
    </row>
    <row r="68" spans="1:8" ht="15" customHeight="1" x14ac:dyDescent="0.2">
      <c r="A68" s="39" t="s">
        <v>60</v>
      </c>
      <c r="B68" s="42">
        <f>SUM(B69:B75)</f>
        <v>13510000</v>
      </c>
      <c r="C68" s="44">
        <f>SUM(C69:C75)</f>
        <v>0</v>
      </c>
      <c r="D68" s="42">
        <f t="shared" si="0"/>
        <v>13510000</v>
      </c>
      <c r="E68" s="44">
        <f>SUM(E69:E75)</f>
        <v>2972170.88</v>
      </c>
      <c r="F68" s="42">
        <f>SUM(F69:F75)</f>
        <v>2972170.88</v>
      </c>
      <c r="G68" s="44">
        <f t="shared" si="1"/>
        <v>10537829.120000001</v>
      </c>
      <c r="H68" s="46">
        <v>0</v>
      </c>
    </row>
    <row r="69" spans="1:8" ht="15" customHeight="1" x14ac:dyDescent="0.2">
      <c r="A69" s="38" t="s">
        <v>107</v>
      </c>
      <c r="B69" s="10">
        <v>8410000</v>
      </c>
      <c r="C69" s="12">
        <v>0</v>
      </c>
      <c r="D69" s="10">
        <f t="shared" ref="D69:D75" si="2">B69+C69</f>
        <v>8410000</v>
      </c>
      <c r="E69" s="12">
        <v>2101736.64</v>
      </c>
      <c r="F69" s="10">
        <v>2101736.64</v>
      </c>
      <c r="G69" s="12">
        <f t="shared" ref="G69:G75" si="3">D69-E69</f>
        <v>6308263.3599999994</v>
      </c>
      <c r="H69" s="45">
        <v>9100</v>
      </c>
    </row>
    <row r="70" spans="1:8" ht="15" customHeight="1" x14ac:dyDescent="0.2">
      <c r="A70" s="38" t="s">
        <v>108</v>
      </c>
      <c r="B70" s="10">
        <v>5100000</v>
      </c>
      <c r="C70" s="12">
        <v>0</v>
      </c>
      <c r="D70" s="10">
        <f t="shared" si="2"/>
        <v>5100000</v>
      </c>
      <c r="E70" s="12">
        <v>870434.24</v>
      </c>
      <c r="F70" s="10">
        <v>870434.24</v>
      </c>
      <c r="G70" s="12">
        <f t="shared" si="3"/>
        <v>4229565.76</v>
      </c>
      <c r="H70" s="45">
        <v>9200</v>
      </c>
    </row>
    <row r="71" spans="1:8" ht="15" customHeight="1" x14ac:dyDescent="0.2">
      <c r="A71" s="38" t="s">
        <v>109</v>
      </c>
      <c r="B71" s="10">
        <v>0</v>
      </c>
      <c r="C71" s="12">
        <v>0</v>
      </c>
      <c r="D71" s="10">
        <f t="shared" si="2"/>
        <v>0</v>
      </c>
      <c r="E71" s="12">
        <v>0</v>
      </c>
      <c r="F71" s="10">
        <v>0</v>
      </c>
      <c r="G71" s="12">
        <f t="shared" si="3"/>
        <v>0</v>
      </c>
      <c r="H71" s="45">
        <v>9300</v>
      </c>
    </row>
    <row r="72" spans="1:8" ht="15" customHeight="1" x14ac:dyDescent="0.2">
      <c r="A72" s="38" t="s">
        <v>110</v>
      </c>
      <c r="B72" s="10">
        <v>0</v>
      </c>
      <c r="C72" s="12">
        <v>0</v>
      </c>
      <c r="D72" s="10">
        <f t="shared" si="2"/>
        <v>0</v>
      </c>
      <c r="E72" s="12">
        <v>0</v>
      </c>
      <c r="F72" s="10">
        <v>0</v>
      </c>
      <c r="G72" s="12">
        <f t="shared" si="3"/>
        <v>0</v>
      </c>
      <c r="H72" s="45">
        <v>9400</v>
      </c>
    </row>
    <row r="73" spans="1:8" ht="15" customHeight="1" x14ac:dyDescent="0.2">
      <c r="A73" s="38" t="s">
        <v>111</v>
      </c>
      <c r="B73" s="10">
        <v>0</v>
      </c>
      <c r="C73" s="12">
        <v>0</v>
      </c>
      <c r="D73" s="10">
        <f t="shared" si="2"/>
        <v>0</v>
      </c>
      <c r="E73" s="12">
        <v>0</v>
      </c>
      <c r="F73" s="10">
        <v>0</v>
      </c>
      <c r="G73" s="12">
        <f t="shared" si="3"/>
        <v>0</v>
      </c>
      <c r="H73" s="45">
        <v>9500</v>
      </c>
    </row>
    <row r="74" spans="1:8" ht="15" customHeight="1" x14ac:dyDescent="0.2">
      <c r="A74" s="38" t="s">
        <v>112</v>
      </c>
      <c r="B74" s="10">
        <v>0</v>
      </c>
      <c r="C74" s="12">
        <v>0</v>
      </c>
      <c r="D74" s="10">
        <f t="shared" si="2"/>
        <v>0</v>
      </c>
      <c r="E74" s="12">
        <v>0</v>
      </c>
      <c r="F74" s="10">
        <v>0</v>
      </c>
      <c r="G74" s="12">
        <f t="shared" si="3"/>
        <v>0</v>
      </c>
      <c r="H74" s="45">
        <v>9600</v>
      </c>
    </row>
    <row r="75" spans="1:8" ht="15" customHeight="1" thickBot="1" x14ac:dyDescent="0.25">
      <c r="A75" s="41" t="s">
        <v>113</v>
      </c>
      <c r="B75" s="10">
        <v>0</v>
      </c>
      <c r="C75" s="13">
        <v>0</v>
      </c>
      <c r="D75" s="10">
        <f t="shared" si="2"/>
        <v>0</v>
      </c>
      <c r="E75" s="13">
        <v>0</v>
      </c>
      <c r="F75" s="10">
        <v>0</v>
      </c>
      <c r="G75" s="13">
        <f t="shared" si="3"/>
        <v>0</v>
      </c>
      <c r="H75" s="45">
        <v>9900</v>
      </c>
    </row>
    <row r="76" spans="1:8" ht="15" customHeight="1" thickBot="1" x14ac:dyDescent="0.25">
      <c r="A76" s="16" t="s">
        <v>122</v>
      </c>
      <c r="B76" s="17">
        <f t="shared" ref="B76:G76" si="4">SUM(B4+B12+B22+B32+B42+B52+B56+B64+B68)</f>
        <v>1137907129.6599998</v>
      </c>
      <c r="C76" s="17">
        <f t="shared" si="4"/>
        <v>272208639.53000003</v>
      </c>
      <c r="D76" s="17">
        <f t="shared" si="4"/>
        <v>1410115769.1899998</v>
      </c>
      <c r="E76" s="17">
        <f t="shared" si="4"/>
        <v>323934557.15000004</v>
      </c>
      <c r="F76" s="17">
        <f t="shared" si="4"/>
        <v>323394468.26999998</v>
      </c>
      <c r="G76" s="17">
        <f t="shared" si="4"/>
        <v>1086181212.0399997</v>
      </c>
    </row>
    <row r="78" spans="1:8" x14ac:dyDescent="0.2">
      <c r="A78" s="2" t="s">
        <v>115</v>
      </c>
    </row>
    <row r="84" spans="1:5" x14ac:dyDescent="0.2">
      <c r="A84" s="25"/>
      <c r="B84" s="25"/>
      <c r="C84" s="25"/>
      <c r="D84" s="25"/>
      <c r="E84" s="25"/>
    </row>
    <row r="85" spans="1:5" x14ac:dyDescent="0.2">
      <c r="A85" s="25"/>
      <c r="B85" s="25"/>
      <c r="C85" s="25"/>
      <c r="D85" s="25"/>
      <c r="E85" s="25"/>
    </row>
    <row r="86" spans="1:5" x14ac:dyDescent="0.2">
      <c r="A86" s="26" t="s">
        <v>158</v>
      </c>
      <c r="B86" s="26"/>
      <c r="C86" s="27" t="s">
        <v>159</v>
      </c>
      <c r="D86" s="27"/>
      <c r="E86" s="27"/>
    </row>
    <row r="87" spans="1:5" ht="15" x14ac:dyDescent="0.25">
      <c r="A87" s="28" t="s">
        <v>160</v>
      </c>
      <c r="B87" s="28"/>
      <c r="C87" s="29" t="s">
        <v>161</v>
      </c>
      <c r="D87" s="29"/>
      <c r="E87" s="29"/>
    </row>
    <row r="88" spans="1:5" ht="15" x14ac:dyDescent="0.25">
      <c r="A88" s="28" t="s">
        <v>162</v>
      </c>
      <c r="B88" s="28"/>
      <c r="C88" s="29" t="s">
        <v>163</v>
      </c>
      <c r="D88" s="29"/>
      <c r="E88" s="29"/>
    </row>
    <row r="89" spans="1:5" x14ac:dyDescent="0.2">
      <c r="A89" s="25"/>
      <c r="B89" s="25"/>
      <c r="C89" s="25"/>
      <c r="D89" s="25"/>
      <c r="E89" s="25"/>
    </row>
  </sheetData>
  <sheetProtection formatCells="0" formatColumns="0" formatRows="0" autoFilter="0"/>
  <mergeCells count="9">
    <mergeCell ref="A87:B87"/>
    <mergeCell ref="C87:E87"/>
    <mergeCell ref="A88:B88"/>
    <mergeCell ref="C88:E88"/>
    <mergeCell ref="A1:G1"/>
    <mergeCell ref="G2:G3"/>
    <mergeCell ref="B2:F2"/>
    <mergeCell ref="A86:B86"/>
    <mergeCell ref="C86:E86"/>
  </mergeCells>
  <printOptions horizontalCentered="1"/>
  <pageMargins left="0.31496062992125984" right="0.11811023622047245" top="0.35433070866141736" bottom="0.35433070866141736" header="0.31496062992125984" footer="0.31496062992125984"/>
  <pageSetup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abSelected="1" workbookViewId="0">
      <selection activeCell="B57" sqref="B57"/>
    </sheetView>
  </sheetViews>
  <sheetFormatPr baseColWidth="10" defaultColWidth="12" defaultRowHeight="12.75" x14ac:dyDescent="0.2"/>
  <cols>
    <col min="1" max="1" width="68" style="2" customWidth="1"/>
    <col min="2" max="5" width="18.33203125" style="2" customWidth="1"/>
    <col min="6" max="6" width="18.1640625" style="2" customWidth="1"/>
    <col min="7" max="7" width="19.1640625" style="2" customWidth="1"/>
    <col min="8" max="16384" width="12" style="2"/>
  </cols>
  <sheetData>
    <row r="1" spans="1:7" ht="84" customHeight="1" thickBot="1" x14ac:dyDescent="0.25">
      <c r="A1" s="32" t="s">
        <v>157</v>
      </c>
      <c r="B1" s="33"/>
      <c r="C1" s="33"/>
      <c r="D1" s="33"/>
      <c r="E1" s="33"/>
      <c r="F1" s="33"/>
      <c r="G1" s="34"/>
    </row>
    <row r="2" spans="1:7" ht="19.5" customHeight="1" thickBot="1" x14ac:dyDescent="0.25">
      <c r="A2" s="3"/>
      <c r="B2" s="32" t="s">
        <v>56</v>
      </c>
      <c r="C2" s="33"/>
      <c r="D2" s="33"/>
      <c r="E2" s="33"/>
      <c r="F2" s="34"/>
      <c r="G2" s="30" t="s">
        <v>55</v>
      </c>
    </row>
    <row r="3" spans="1:7" ht="36" customHeight="1" thickBot="1" x14ac:dyDescent="0.25">
      <c r="A3" s="4" t="s">
        <v>50</v>
      </c>
      <c r="B3" s="5" t="s">
        <v>51</v>
      </c>
      <c r="C3" s="5" t="s">
        <v>114</v>
      </c>
      <c r="D3" s="5" t="s">
        <v>52</v>
      </c>
      <c r="E3" s="5" t="s">
        <v>53</v>
      </c>
      <c r="F3" s="5" t="s">
        <v>54</v>
      </c>
      <c r="G3" s="31"/>
    </row>
    <row r="4" spans="1:7" ht="15" customHeight="1" x14ac:dyDescent="0.2">
      <c r="A4" s="18"/>
      <c r="B4" s="21"/>
      <c r="C4" s="22"/>
      <c r="D4" s="21"/>
      <c r="E4" s="22"/>
      <c r="F4" s="21"/>
      <c r="G4" s="22"/>
    </row>
    <row r="5" spans="1:7" ht="15" customHeight="1" x14ac:dyDescent="0.2">
      <c r="A5" s="47" t="s">
        <v>15</v>
      </c>
      <c r="B5" s="42">
        <f t="shared" ref="B5:G5" si="0">SUM(B6:B13)</f>
        <v>493843267.35000002</v>
      </c>
      <c r="C5" s="44">
        <f t="shared" si="0"/>
        <v>85100472.559999987</v>
      </c>
      <c r="D5" s="42">
        <f t="shared" si="0"/>
        <v>578943739.91000009</v>
      </c>
      <c r="E5" s="44">
        <f t="shared" si="0"/>
        <v>125807479.03999999</v>
      </c>
      <c r="F5" s="42">
        <f t="shared" si="0"/>
        <v>125321584.37</v>
      </c>
      <c r="G5" s="44">
        <f t="shared" si="0"/>
        <v>453136260.86999995</v>
      </c>
    </row>
    <row r="6" spans="1:7" ht="15" customHeight="1" x14ac:dyDescent="0.2">
      <c r="A6" s="48" t="s">
        <v>40</v>
      </c>
      <c r="B6" s="10">
        <v>16462300.130000001</v>
      </c>
      <c r="C6" s="12">
        <v>355305</v>
      </c>
      <c r="D6" s="10">
        <f>B6+C6</f>
        <v>16817605.130000003</v>
      </c>
      <c r="E6" s="12">
        <v>3752789.47</v>
      </c>
      <c r="F6" s="10">
        <v>3752789.47</v>
      </c>
      <c r="G6" s="12">
        <f>D6-E6</f>
        <v>13064815.660000002</v>
      </c>
    </row>
    <row r="7" spans="1:7" ht="15" customHeight="1" x14ac:dyDescent="0.2">
      <c r="A7" s="48" t="s">
        <v>16</v>
      </c>
      <c r="B7" s="10">
        <v>1544759.37</v>
      </c>
      <c r="C7" s="12">
        <v>55111.1</v>
      </c>
      <c r="D7" s="10">
        <f t="shared" ref="D7:D13" si="1">B7+C7</f>
        <v>1599870.4700000002</v>
      </c>
      <c r="E7" s="12">
        <v>275745.08</v>
      </c>
      <c r="F7" s="10">
        <v>275745.08</v>
      </c>
      <c r="G7" s="12">
        <f t="shared" ref="G7:G13" si="2">D7-E7</f>
        <v>1324125.3900000001</v>
      </c>
    </row>
    <row r="8" spans="1:7" ht="15" customHeight="1" x14ac:dyDescent="0.2">
      <c r="A8" s="48" t="s">
        <v>116</v>
      </c>
      <c r="B8" s="10">
        <v>79098627.980000004</v>
      </c>
      <c r="C8" s="12">
        <v>1940512.29</v>
      </c>
      <c r="D8" s="10">
        <f t="shared" si="1"/>
        <v>81039140.270000011</v>
      </c>
      <c r="E8" s="12">
        <v>13862838.68</v>
      </c>
      <c r="F8" s="10">
        <v>13376944.01</v>
      </c>
      <c r="G8" s="12">
        <f t="shared" si="2"/>
        <v>67176301.590000004</v>
      </c>
    </row>
    <row r="9" spans="1:7" ht="15" customHeight="1" x14ac:dyDescent="0.2">
      <c r="A9" s="48" t="s">
        <v>3</v>
      </c>
      <c r="B9" s="10">
        <v>0</v>
      </c>
      <c r="C9" s="12">
        <v>0</v>
      </c>
      <c r="D9" s="10">
        <f t="shared" si="1"/>
        <v>0</v>
      </c>
      <c r="E9" s="12">
        <v>0</v>
      </c>
      <c r="F9" s="10">
        <v>0</v>
      </c>
      <c r="G9" s="12">
        <f t="shared" si="2"/>
        <v>0</v>
      </c>
    </row>
    <row r="10" spans="1:7" ht="15" customHeight="1" x14ac:dyDescent="0.2">
      <c r="A10" s="48" t="s">
        <v>22</v>
      </c>
      <c r="B10" s="10">
        <v>83388473.629999995</v>
      </c>
      <c r="C10" s="12">
        <v>22385678.210000001</v>
      </c>
      <c r="D10" s="10">
        <f t="shared" si="1"/>
        <v>105774151.84</v>
      </c>
      <c r="E10" s="12">
        <v>15097144.26</v>
      </c>
      <c r="F10" s="10">
        <v>15097144.26</v>
      </c>
      <c r="G10" s="12">
        <f t="shared" si="2"/>
        <v>90677007.579999998</v>
      </c>
    </row>
    <row r="11" spans="1:7" ht="15" customHeight="1" x14ac:dyDescent="0.2">
      <c r="A11" s="48" t="s">
        <v>17</v>
      </c>
      <c r="B11" s="10">
        <v>0</v>
      </c>
      <c r="C11" s="12">
        <v>0</v>
      </c>
      <c r="D11" s="10">
        <f t="shared" si="1"/>
        <v>0</v>
      </c>
      <c r="E11" s="12">
        <v>0</v>
      </c>
      <c r="F11" s="10">
        <v>0</v>
      </c>
      <c r="G11" s="12">
        <f t="shared" si="2"/>
        <v>0</v>
      </c>
    </row>
    <row r="12" spans="1:7" ht="15" customHeight="1" x14ac:dyDescent="0.2">
      <c r="A12" s="48" t="s">
        <v>41</v>
      </c>
      <c r="B12" s="10">
        <v>229670894.93000001</v>
      </c>
      <c r="C12" s="12">
        <v>56449314.689999998</v>
      </c>
      <c r="D12" s="10">
        <f t="shared" si="1"/>
        <v>286120209.62</v>
      </c>
      <c r="E12" s="12">
        <v>78201768.670000002</v>
      </c>
      <c r="F12" s="10">
        <v>78201768.670000002</v>
      </c>
      <c r="G12" s="12">
        <f t="shared" si="2"/>
        <v>207918440.94999999</v>
      </c>
    </row>
    <row r="13" spans="1:7" ht="15" customHeight="1" x14ac:dyDescent="0.2">
      <c r="A13" s="48" t="s">
        <v>18</v>
      </c>
      <c r="B13" s="10">
        <v>83678211.310000002</v>
      </c>
      <c r="C13" s="12">
        <v>3914551.27</v>
      </c>
      <c r="D13" s="10">
        <f t="shared" si="1"/>
        <v>87592762.579999998</v>
      </c>
      <c r="E13" s="12">
        <v>14617192.880000001</v>
      </c>
      <c r="F13" s="10">
        <v>14617192.880000001</v>
      </c>
      <c r="G13" s="12">
        <f t="shared" si="2"/>
        <v>72975569.700000003</v>
      </c>
    </row>
    <row r="14" spans="1:7" ht="15" customHeight="1" x14ac:dyDescent="0.2">
      <c r="A14" s="48"/>
      <c r="B14" s="10"/>
      <c r="C14" s="12"/>
      <c r="D14" s="10"/>
      <c r="E14" s="12"/>
      <c r="F14" s="10"/>
      <c r="G14" s="12"/>
    </row>
    <row r="15" spans="1:7" ht="15" customHeight="1" x14ac:dyDescent="0.2">
      <c r="A15" s="47" t="s">
        <v>19</v>
      </c>
      <c r="B15" s="42">
        <f t="shared" ref="B15:G15" si="3">SUM(B16:B22)</f>
        <v>444504702.75999999</v>
      </c>
      <c r="C15" s="44">
        <f t="shared" si="3"/>
        <v>169791567.74000001</v>
      </c>
      <c r="D15" s="42">
        <f t="shared" si="3"/>
        <v>614296270.5</v>
      </c>
      <c r="E15" s="44">
        <f t="shared" si="3"/>
        <v>151544928.54999998</v>
      </c>
      <c r="F15" s="42">
        <f t="shared" si="3"/>
        <v>151490734.33999997</v>
      </c>
      <c r="G15" s="44">
        <f t="shared" si="3"/>
        <v>462751341.94999999</v>
      </c>
    </row>
    <row r="16" spans="1:7" ht="15" customHeight="1" x14ac:dyDescent="0.2">
      <c r="A16" s="48" t="s">
        <v>42</v>
      </c>
      <c r="B16" s="10">
        <v>0</v>
      </c>
      <c r="C16" s="12">
        <v>12938724.960000001</v>
      </c>
      <c r="D16" s="10">
        <f>B16+C16</f>
        <v>12938724.960000001</v>
      </c>
      <c r="E16" s="12">
        <v>12373708.76</v>
      </c>
      <c r="F16" s="10">
        <v>12396768.529999999</v>
      </c>
      <c r="G16" s="12">
        <f t="shared" ref="G16:G22" si="4">D16-E16</f>
        <v>565016.20000000112</v>
      </c>
    </row>
    <row r="17" spans="1:7" ht="15" customHeight="1" x14ac:dyDescent="0.2">
      <c r="A17" s="48" t="s">
        <v>27</v>
      </c>
      <c r="B17" s="10">
        <v>383547763.13999999</v>
      </c>
      <c r="C17" s="12">
        <v>129686606.90000001</v>
      </c>
      <c r="D17" s="10">
        <f t="shared" ref="D17:D22" si="5">B17+C17</f>
        <v>513234370.03999996</v>
      </c>
      <c r="E17" s="12">
        <v>122656706.28</v>
      </c>
      <c r="F17" s="10">
        <v>122598179.36</v>
      </c>
      <c r="G17" s="12">
        <f t="shared" si="4"/>
        <v>390577663.75999999</v>
      </c>
    </row>
    <row r="18" spans="1:7" ht="15" customHeight="1" x14ac:dyDescent="0.2">
      <c r="A18" s="48" t="s">
        <v>20</v>
      </c>
      <c r="B18" s="10">
        <v>0</v>
      </c>
      <c r="C18" s="12">
        <v>0</v>
      </c>
      <c r="D18" s="10">
        <f t="shared" si="5"/>
        <v>0</v>
      </c>
      <c r="E18" s="12">
        <v>0</v>
      </c>
      <c r="F18" s="10">
        <v>0</v>
      </c>
      <c r="G18" s="12">
        <f t="shared" si="4"/>
        <v>0</v>
      </c>
    </row>
    <row r="19" spans="1:7" ht="15" customHeight="1" x14ac:dyDescent="0.2">
      <c r="A19" s="48" t="s">
        <v>43</v>
      </c>
      <c r="B19" s="10">
        <v>15321778.68</v>
      </c>
      <c r="C19" s="12">
        <v>22735701.98</v>
      </c>
      <c r="D19" s="10">
        <f t="shared" si="5"/>
        <v>38057480.659999996</v>
      </c>
      <c r="E19" s="12">
        <v>14566983.73</v>
      </c>
      <c r="F19" s="10">
        <v>14548256.67</v>
      </c>
      <c r="G19" s="12">
        <f t="shared" si="4"/>
        <v>23490496.929999996</v>
      </c>
    </row>
    <row r="20" spans="1:7" ht="15" customHeight="1" x14ac:dyDescent="0.2">
      <c r="A20" s="48" t="s">
        <v>44</v>
      </c>
      <c r="B20" s="10">
        <v>0</v>
      </c>
      <c r="C20" s="12">
        <v>0</v>
      </c>
      <c r="D20" s="10">
        <f t="shared" si="5"/>
        <v>0</v>
      </c>
      <c r="E20" s="12">
        <v>0</v>
      </c>
      <c r="F20" s="10">
        <v>0</v>
      </c>
      <c r="G20" s="12">
        <f t="shared" si="4"/>
        <v>0</v>
      </c>
    </row>
    <row r="21" spans="1:7" ht="15" customHeight="1" x14ac:dyDescent="0.2">
      <c r="A21" s="48" t="s">
        <v>45</v>
      </c>
      <c r="B21" s="10">
        <v>0</v>
      </c>
      <c r="C21" s="12">
        <v>0</v>
      </c>
      <c r="D21" s="10">
        <f t="shared" si="5"/>
        <v>0</v>
      </c>
      <c r="E21" s="12">
        <v>0</v>
      </c>
      <c r="F21" s="10">
        <v>0</v>
      </c>
      <c r="G21" s="12">
        <f t="shared" si="4"/>
        <v>0</v>
      </c>
    </row>
    <row r="22" spans="1:7" ht="15" customHeight="1" x14ac:dyDescent="0.2">
      <c r="A22" s="48" t="s">
        <v>4</v>
      </c>
      <c r="B22" s="10">
        <v>45635160.939999998</v>
      </c>
      <c r="C22" s="12">
        <v>4430533.9000000004</v>
      </c>
      <c r="D22" s="10">
        <f t="shared" si="5"/>
        <v>50065694.839999996</v>
      </c>
      <c r="E22" s="12">
        <v>1947529.78</v>
      </c>
      <c r="F22" s="10">
        <v>1947529.78</v>
      </c>
      <c r="G22" s="12">
        <f t="shared" si="4"/>
        <v>48118165.059999995</v>
      </c>
    </row>
    <row r="23" spans="1:7" ht="15" customHeight="1" x14ac:dyDescent="0.2">
      <c r="A23" s="48"/>
      <c r="B23" s="10"/>
      <c r="C23" s="12"/>
      <c r="D23" s="10"/>
      <c r="E23" s="12"/>
      <c r="F23" s="10"/>
      <c r="G23" s="12"/>
    </row>
    <row r="24" spans="1:7" ht="15" customHeight="1" x14ac:dyDescent="0.2">
      <c r="A24" s="47" t="s">
        <v>46</v>
      </c>
      <c r="B24" s="42">
        <f t="shared" ref="B24:G24" si="6">SUM(B25:B33)</f>
        <v>102296694.25999999</v>
      </c>
      <c r="C24" s="44">
        <f t="shared" si="6"/>
        <v>10057139.92</v>
      </c>
      <c r="D24" s="42">
        <f t="shared" si="6"/>
        <v>112353834.18000001</v>
      </c>
      <c r="E24" s="44">
        <f t="shared" si="6"/>
        <v>21790556.440000001</v>
      </c>
      <c r="F24" s="42">
        <f t="shared" si="6"/>
        <v>21790556.440000001</v>
      </c>
      <c r="G24" s="44">
        <f t="shared" si="6"/>
        <v>90563277.739999995</v>
      </c>
    </row>
    <row r="25" spans="1:7" ht="15" customHeight="1" x14ac:dyDescent="0.2">
      <c r="A25" s="48" t="s">
        <v>28</v>
      </c>
      <c r="B25" s="10">
        <v>64472136.060000002</v>
      </c>
      <c r="C25" s="12">
        <v>2969233.67</v>
      </c>
      <c r="D25" s="10">
        <f>B25+C25</f>
        <v>67441369.730000004</v>
      </c>
      <c r="E25" s="12">
        <v>15170877.279999999</v>
      </c>
      <c r="F25" s="10">
        <v>15170877.279999999</v>
      </c>
      <c r="G25" s="12">
        <f t="shared" ref="G25:G33" si="7">D25-E25</f>
        <v>52270492.450000003</v>
      </c>
    </row>
    <row r="26" spans="1:7" ht="15" customHeight="1" x14ac:dyDescent="0.2">
      <c r="A26" s="48" t="s">
        <v>23</v>
      </c>
      <c r="B26" s="10">
        <v>0</v>
      </c>
      <c r="C26" s="12">
        <v>0</v>
      </c>
      <c r="D26" s="10">
        <f t="shared" ref="D26:D33" si="8">B26+C26</f>
        <v>0</v>
      </c>
      <c r="E26" s="12">
        <v>0</v>
      </c>
      <c r="F26" s="10">
        <v>0</v>
      </c>
      <c r="G26" s="12">
        <f t="shared" si="7"/>
        <v>0</v>
      </c>
    </row>
    <row r="27" spans="1:7" ht="15" customHeight="1" x14ac:dyDescent="0.2">
      <c r="A27" s="48" t="s">
        <v>29</v>
      </c>
      <c r="B27" s="10">
        <v>0</v>
      </c>
      <c r="C27" s="12">
        <v>0</v>
      </c>
      <c r="D27" s="10">
        <f t="shared" si="8"/>
        <v>0</v>
      </c>
      <c r="E27" s="12">
        <v>0</v>
      </c>
      <c r="F27" s="10">
        <v>0</v>
      </c>
      <c r="G27" s="12">
        <f t="shared" si="7"/>
        <v>0</v>
      </c>
    </row>
    <row r="28" spans="1:7" ht="15" customHeight="1" x14ac:dyDescent="0.2">
      <c r="A28" s="48" t="s">
        <v>47</v>
      </c>
      <c r="B28" s="10">
        <v>0</v>
      </c>
      <c r="C28" s="12">
        <v>0</v>
      </c>
      <c r="D28" s="10">
        <f t="shared" si="8"/>
        <v>0</v>
      </c>
      <c r="E28" s="12">
        <v>0</v>
      </c>
      <c r="F28" s="10">
        <v>0</v>
      </c>
      <c r="G28" s="12">
        <f t="shared" si="7"/>
        <v>0</v>
      </c>
    </row>
    <row r="29" spans="1:7" ht="15" customHeight="1" x14ac:dyDescent="0.2">
      <c r="A29" s="48" t="s">
        <v>21</v>
      </c>
      <c r="B29" s="10">
        <v>0</v>
      </c>
      <c r="C29" s="12">
        <v>0</v>
      </c>
      <c r="D29" s="10">
        <f t="shared" si="8"/>
        <v>0</v>
      </c>
      <c r="E29" s="12">
        <v>0</v>
      </c>
      <c r="F29" s="10">
        <v>0</v>
      </c>
      <c r="G29" s="12">
        <f t="shared" si="7"/>
        <v>0</v>
      </c>
    </row>
    <row r="30" spans="1:7" ht="15" customHeight="1" x14ac:dyDescent="0.2">
      <c r="A30" s="48" t="s">
        <v>5</v>
      </c>
      <c r="B30" s="10">
        <v>0</v>
      </c>
      <c r="C30" s="12">
        <v>0</v>
      </c>
      <c r="D30" s="10">
        <f t="shared" si="8"/>
        <v>0</v>
      </c>
      <c r="E30" s="12">
        <v>0</v>
      </c>
      <c r="F30" s="10">
        <v>0</v>
      </c>
      <c r="G30" s="12">
        <f t="shared" si="7"/>
        <v>0</v>
      </c>
    </row>
    <row r="31" spans="1:7" ht="15" customHeight="1" x14ac:dyDescent="0.2">
      <c r="A31" s="48" t="s">
        <v>6</v>
      </c>
      <c r="B31" s="10">
        <v>23884012.850000001</v>
      </c>
      <c r="C31" s="12">
        <v>-292041.28000000003</v>
      </c>
      <c r="D31" s="10">
        <f t="shared" si="8"/>
        <v>23591971.57</v>
      </c>
      <c r="E31" s="12">
        <v>4113918.36</v>
      </c>
      <c r="F31" s="10">
        <v>4113918.36</v>
      </c>
      <c r="G31" s="12">
        <f t="shared" si="7"/>
        <v>19478053.210000001</v>
      </c>
    </row>
    <row r="32" spans="1:7" ht="15" customHeight="1" x14ac:dyDescent="0.2">
      <c r="A32" s="48" t="s">
        <v>48</v>
      </c>
      <c r="B32" s="10">
        <v>13940545.35</v>
      </c>
      <c r="C32" s="12">
        <v>7379947.5300000003</v>
      </c>
      <c r="D32" s="10">
        <f t="shared" si="8"/>
        <v>21320492.879999999</v>
      </c>
      <c r="E32" s="12">
        <v>2505760.7999999998</v>
      </c>
      <c r="F32" s="10">
        <v>2505760.7999999998</v>
      </c>
      <c r="G32" s="12">
        <f t="shared" si="7"/>
        <v>18814732.079999998</v>
      </c>
    </row>
    <row r="33" spans="1:7" ht="15" customHeight="1" x14ac:dyDescent="0.2">
      <c r="A33" s="48" t="s">
        <v>30</v>
      </c>
      <c r="B33" s="10">
        <v>0</v>
      </c>
      <c r="C33" s="12">
        <v>0</v>
      </c>
      <c r="D33" s="10">
        <f t="shared" si="8"/>
        <v>0</v>
      </c>
      <c r="E33" s="12">
        <v>0</v>
      </c>
      <c r="F33" s="10">
        <v>0</v>
      </c>
      <c r="G33" s="12">
        <f t="shared" si="7"/>
        <v>0</v>
      </c>
    </row>
    <row r="34" spans="1:7" ht="15" customHeight="1" x14ac:dyDescent="0.2">
      <c r="A34" s="48"/>
      <c r="B34" s="10"/>
      <c r="C34" s="12"/>
      <c r="D34" s="10"/>
      <c r="E34" s="12"/>
      <c r="F34" s="10"/>
      <c r="G34" s="12"/>
    </row>
    <row r="35" spans="1:7" ht="15" customHeight="1" x14ac:dyDescent="0.2">
      <c r="A35" s="47" t="s">
        <v>31</v>
      </c>
      <c r="B35" s="42">
        <f t="shared" ref="B35:G35" si="9">SUM(B36:B39)</f>
        <v>97262465.290000007</v>
      </c>
      <c r="C35" s="44">
        <f t="shared" si="9"/>
        <v>7259459.3099999996</v>
      </c>
      <c r="D35" s="42">
        <f t="shared" si="9"/>
        <v>104521924.60000001</v>
      </c>
      <c r="E35" s="44">
        <f t="shared" si="9"/>
        <v>24791593.120000001</v>
      </c>
      <c r="F35" s="42">
        <f t="shared" si="9"/>
        <v>24791593.120000001</v>
      </c>
      <c r="G35" s="44">
        <f t="shared" si="9"/>
        <v>79730331.480000004</v>
      </c>
    </row>
    <row r="36" spans="1:7" ht="15" customHeight="1" x14ac:dyDescent="0.2">
      <c r="A36" s="48" t="s">
        <v>49</v>
      </c>
      <c r="B36" s="10">
        <v>0</v>
      </c>
      <c r="C36" s="12">
        <v>0</v>
      </c>
      <c r="D36" s="10">
        <f>B36+C36</f>
        <v>0</v>
      </c>
      <c r="E36" s="12">
        <v>0</v>
      </c>
      <c r="F36" s="10">
        <v>0</v>
      </c>
      <c r="G36" s="12">
        <f t="shared" ref="G36:G39" si="10">D36-E36</f>
        <v>0</v>
      </c>
    </row>
    <row r="37" spans="1:7" ht="15" customHeight="1" x14ac:dyDescent="0.2">
      <c r="A37" s="48" t="s">
        <v>24</v>
      </c>
      <c r="B37" s="10">
        <v>97262465.290000007</v>
      </c>
      <c r="C37" s="12">
        <v>7259459.3099999996</v>
      </c>
      <c r="D37" s="10">
        <f t="shared" ref="D37:D39" si="11">B37+C37</f>
        <v>104521924.60000001</v>
      </c>
      <c r="E37" s="12">
        <v>24791593.120000001</v>
      </c>
      <c r="F37" s="10">
        <v>24791593.120000001</v>
      </c>
      <c r="G37" s="12">
        <f t="shared" si="10"/>
        <v>79730331.480000004</v>
      </c>
    </row>
    <row r="38" spans="1:7" ht="15" customHeight="1" x14ac:dyDescent="0.2">
      <c r="A38" s="48" t="s">
        <v>32</v>
      </c>
      <c r="B38" s="10">
        <v>0</v>
      </c>
      <c r="C38" s="12">
        <v>0</v>
      </c>
      <c r="D38" s="10">
        <f t="shared" si="11"/>
        <v>0</v>
      </c>
      <c r="E38" s="12">
        <v>0</v>
      </c>
      <c r="F38" s="10">
        <v>0</v>
      </c>
      <c r="G38" s="12">
        <f t="shared" si="10"/>
        <v>0</v>
      </c>
    </row>
    <row r="39" spans="1:7" ht="15" customHeight="1" x14ac:dyDescent="0.2">
      <c r="A39" s="48" t="s">
        <v>7</v>
      </c>
      <c r="B39" s="10">
        <v>0</v>
      </c>
      <c r="C39" s="12">
        <v>0</v>
      </c>
      <c r="D39" s="10">
        <f t="shared" si="11"/>
        <v>0</v>
      </c>
      <c r="E39" s="12">
        <v>0</v>
      </c>
      <c r="F39" s="10">
        <v>0</v>
      </c>
      <c r="G39" s="12">
        <f t="shared" si="10"/>
        <v>0</v>
      </c>
    </row>
    <row r="40" spans="1:7" ht="18" customHeight="1" thickBot="1" x14ac:dyDescent="0.25">
      <c r="A40" s="48"/>
      <c r="B40" s="10"/>
      <c r="C40" s="12"/>
      <c r="D40" s="10"/>
      <c r="E40" s="12"/>
      <c r="F40" s="10"/>
      <c r="G40" s="12"/>
    </row>
    <row r="41" spans="1:7" ht="19.5" customHeight="1" thickBot="1" x14ac:dyDescent="0.25">
      <c r="A41" s="16" t="s">
        <v>122</v>
      </c>
      <c r="B41" s="17">
        <f t="shared" ref="B41:G41" si="12">SUM(B35+B24+B15+B5)</f>
        <v>1137907129.6599998</v>
      </c>
      <c r="C41" s="17">
        <f t="shared" si="12"/>
        <v>272208639.52999997</v>
      </c>
      <c r="D41" s="17">
        <f t="shared" si="12"/>
        <v>1410115769.1900001</v>
      </c>
      <c r="E41" s="17">
        <f t="shared" si="12"/>
        <v>323934557.14999998</v>
      </c>
      <c r="F41" s="17">
        <f t="shared" si="12"/>
        <v>323394468.26999998</v>
      </c>
      <c r="G41" s="17">
        <f t="shared" si="12"/>
        <v>1086181212.04</v>
      </c>
    </row>
    <row r="43" spans="1:7" x14ac:dyDescent="0.2">
      <c r="A43" s="2" t="s">
        <v>115</v>
      </c>
    </row>
    <row r="48" spans="1:7" ht="14.25" x14ac:dyDescent="0.2">
      <c r="A48" s="49" t="s">
        <v>164</v>
      </c>
      <c r="B48" s="49"/>
      <c r="C48" s="50" t="s">
        <v>159</v>
      </c>
      <c r="D48" s="50"/>
      <c r="E48" s="50"/>
    </row>
    <row r="49" spans="1:5" ht="15" x14ac:dyDescent="0.25">
      <c r="A49" s="28" t="s">
        <v>165</v>
      </c>
      <c r="B49" s="28"/>
      <c r="C49" s="29" t="s">
        <v>161</v>
      </c>
      <c r="D49" s="29"/>
      <c r="E49" s="29"/>
    </row>
    <row r="50" spans="1:5" ht="15" x14ac:dyDescent="0.25">
      <c r="A50" s="28" t="s">
        <v>166</v>
      </c>
      <c r="B50" s="28"/>
      <c r="C50" s="29" t="s">
        <v>163</v>
      </c>
      <c r="D50" s="29"/>
      <c r="E50" s="29"/>
    </row>
    <row r="51" spans="1:5" ht="14.25" x14ac:dyDescent="0.2">
      <c r="A51" s="51"/>
      <c r="B51" s="51"/>
      <c r="C51" s="51"/>
      <c r="D51" s="51"/>
      <c r="E51" s="51"/>
    </row>
  </sheetData>
  <sheetProtection formatCells="0" formatColumns="0" formatRows="0" autoFilter="0"/>
  <mergeCells count="9">
    <mergeCell ref="A49:B49"/>
    <mergeCell ref="C49:E49"/>
    <mergeCell ref="A50:B50"/>
    <mergeCell ref="C50:E50"/>
    <mergeCell ref="G2:G3"/>
    <mergeCell ref="A1:G1"/>
    <mergeCell ref="B2:F2"/>
    <mergeCell ref="A48:B48"/>
    <mergeCell ref="C48:E48"/>
  </mergeCells>
  <printOptions horizontalCentered="1"/>
  <pageMargins left="0.31496062992125984" right="0.11811023622047245" top="0.35433070866141736" bottom="0.35433070866141736" header="0.31496062992125984" footer="0.31496062992125984"/>
  <pageSetup scale="9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</vt:lpstr>
      <vt:lpstr>CTG</vt:lpstr>
      <vt:lpstr>COG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2026-04-29T19:10:43Z</cp:lastPrinted>
  <dcterms:created xsi:type="dcterms:W3CDTF">2014-02-10T03:37:14Z</dcterms:created>
  <dcterms:modified xsi:type="dcterms:W3CDTF">2026-04-29T19:10:48Z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